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350"/>
  </bookViews>
  <sheets>
    <sheet name="测评情况汇总" sheetId="1" r:id="rId1"/>
    <sheet name="Sheet1" sheetId="3" r:id="rId2"/>
  </sheets>
  <definedNames>
    <definedName name="_xlnm._FilterDatabase" localSheetId="0" hidden="1">测评情况汇总!$A$1:$AJ$54</definedName>
    <definedName name="_xlnm.Print_Area" localSheetId="0">测评情况汇总!$A$1:$AJ$96</definedName>
    <definedName name="_xlnm.Print_Titles" localSheetId="0">测评情况汇总!$5:$6</definedName>
  </definedNames>
  <calcPr calcId="144525"/>
</workbook>
</file>

<file path=xl/calcChain.xml><?xml version="1.0" encoding="utf-8"?>
<calcChain xmlns="http://schemas.openxmlformats.org/spreadsheetml/2006/main">
  <c r="AE67" i="1" l="1"/>
  <c r="AE68" i="1"/>
  <c r="AE69" i="1"/>
  <c r="AF69" i="1" s="1"/>
  <c r="AE70" i="1"/>
  <c r="AE71" i="1"/>
  <c r="AF71" i="1" s="1"/>
  <c r="AE72" i="1"/>
  <c r="AF72" i="1" s="1"/>
  <c r="AE73" i="1"/>
  <c r="AE74" i="1"/>
  <c r="AE75" i="1"/>
  <c r="AE76" i="1"/>
  <c r="AE77" i="1"/>
  <c r="AF77" i="1" s="1"/>
  <c r="AE78" i="1"/>
  <c r="AE79" i="1"/>
  <c r="AF79" i="1" s="1"/>
  <c r="AE80" i="1"/>
  <c r="AF80" i="1" s="1"/>
  <c r="AE81" i="1"/>
  <c r="AE82" i="1"/>
  <c r="AE83" i="1"/>
  <c r="AE84" i="1"/>
  <c r="AE85" i="1"/>
  <c r="AF85" i="1"/>
  <c r="AE86" i="1"/>
  <c r="AE87" i="1"/>
  <c r="AE88" i="1"/>
  <c r="AF88" i="1" s="1"/>
  <c r="AE89" i="1"/>
  <c r="AE90" i="1"/>
  <c r="AE91" i="1"/>
  <c r="AE92" i="1"/>
  <c r="AE93" i="1"/>
  <c r="AF93" i="1"/>
  <c r="AE94" i="1"/>
  <c r="AE95" i="1"/>
  <c r="AE96" i="1"/>
  <c r="AF96" i="1" s="1"/>
  <c r="Q67" i="1"/>
  <c r="Q68" i="1"/>
  <c r="Q69" i="1"/>
  <c r="Q70" i="1"/>
  <c r="AF70" i="1" s="1"/>
  <c r="Q71" i="1"/>
  <c r="Q72" i="1"/>
  <c r="Q73" i="1"/>
  <c r="AF73" i="1" s="1"/>
  <c r="Q74" i="1"/>
  <c r="AF74" i="1" s="1"/>
  <c r="Q75" i="1"/>
  <c r="Q76" i="1"/>
  <c r="Q77" i="1"/>
  <c r="Q78" i="1"/>
  <c r="AF78" i="1" s="1"/>
  <c r="Q79" i="1"/>
  <c r="Q80" i="1"/>
  <c r="Q81" i="1"/>
  <c r="AF81" i="1" s="1"/>
  <c r="Q82" i="1"/>
  <c r="AF82" i="1" s="1"/>
  <c r="Q83" i="1"/>
  <c r="Q84" i="1"/>
  <c r="Q85" i="1"/>
  <c r="Q86" i="1"/>
  <c r="AF86" i="1" s="1"/>
  <c r="Q87" i="1"/>
  <c r="Q88" i="1"/>
  <c r="Q89" i="1"/>
  <c r="AF89" i="1" s="1"/>
  <c r="Q90" i="1"/>
  <c r="AF90" i="1" s="1"/>
  <c r="Q91" i="1"/>
  <c r="Q92" i="1"/>
  <c r="Q93" i="1"/>
  <c r="Q94" i="1"/>
  <c r="AF94" i="1" s="1"/>
  <c r="Q95" i="1"/>
  <c r="Q96" i="1"/>
  <c r="AE4" i="1"/>
  <c r="T4" i="1"/>
  <c r="H4" i="1"/>
  <c r="C4" i="1"/>
  <c r="AF3" i="1"/>
  <c r="V3" i="1"/>
  <c r="H3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7" i="1"/>
  <c r="Q55" i="1"/>
  <c r="Q56" i="1"/>
  <c r="Q57" i="1"/>
  <c r="Q58" i="1"/>
  <c r="Q59" i="1"/>
  <c r="Q60" i="1"/>
  <c r="Q61" i="1"/>
  <c r="Q62" i="1"/>
  <c r="Q63" i="1"/>
  <c r="Q64" i="1"/>
  <c r="Q65" i="1"/>
  <c r="Q66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16" i="1"/>
  <c r="Q18" i="1"/>
  <c r="AF91" i="1" l="1"/>
  <c r="AF83" i="1"/>
  <c r="AF95" i="1"/>
  <c r="AF87" i="1"/>
  <c r="AF76" i="1"/>
  <c r="AF68" i="1"/>
  <c r="AF92" i="1"/>
  <c r="AF84" i="1"/>
  <c r="AF75" i="1"/>
  <c r="AF67" i="1"/>
  <c r="AF64" i="1"/>
  <c r="AF60" i="1"/>
  <c r="AF56" i="1"/>
  <c r="AF63" i="1"/>
  <c r="AF59" i="1"/>
  <c r="AF55" i="1"/>
  <c r="AF65" i="1"/>
  <c r="AF61" i="1"/>
  <c r="AF57" i="1"/>
  <c r="AF66" i="1"/>
  <c r="AF58" i="1"/>
  <c r="AF62" i="1"/>
  <c r="AF30" i="1"/>
  <c r="AF26" i="1"/>
  <c r="AF31" i="1"/>
  <c r="AF27" i="1"/>
  <c r="AF36" i="1"/>
  <c r="AF29" i="1"/>
  <c r="AF22" i="1"/>
  <c r="Q10" i="1"/>
  <c r="Q12" i="1"/>
  <c r="AF33" i="1" l="1"/>
  <c r="AF32" i="1"/>
  <c r="AF28" i="1"/>
  <c r="AF23" i="1"/>
  <c r="AF37" i="1"/>
  <c r="AF25" i="1"/>
  <c r="AF24" i="1"/>
  <c r="AF34" i="1"/>
  <c r="AF35" i="1"/>
  <c r="AI4" i="1"/>
  <c r="AI3" i="1"/>
  <c r="Q17" i="1"/>
  <c r="Q21" i="1"/>
  <c r="Q13" i="1"/>
  <c r="Q8" i="1"/>
  <c r="Q54" i="1"/>
  <c r="Q53" i="1"/>
  <c r="Q52" i="1"/>
  <c r="Q9" i="1"/>
  <c r="Q51" i="1"/>
  <c r="Q50" i="1"/>
  <c r="Q49" i="1"/>
  <c r="Q48" i="1"/>
  <c r="Q47" i="1"/>
  <c r="Q46" i="1"/>
  <c r="Q45" i="1"/>
  <c r="Q44" i="1"/>
  <c r="Q7" i="1"/>
  <c r="Q43" i="1"/>
  <c r="Q20" i="1"/>
  <c r="Q42" i="1"/>
  <c r="Q19" i="1"/>
  <c r="Q41" i="1"/>
  <c r="Q40" i="1"/>
  <c r="Q15" i="1"/>
  <c r="Q39" i="1"/>
  <c r="Q38" i="1"/>
  <c r="Q11" i="1"/>
  <c r="Q14" i="1"/>
  <c r="AF12" i="1" l="1"/>
  <c r="AF15" i="1"/>
  <c r="AF18" i="1"/>
  <c r="AF44" i="1"/>
  <c r="AF51" i="1"/>
  <c r="AF54" i="1"/>
  <c r="AF21" i="1"/>
  <c r="AF11" i="1"/>
  <c r="AF46" i="1"/>
  <c r="AF14" i="1"/>
  <c r="AF38" i="1"/>
  <c r="AF40" i="1"/>
  <c r="AF20" i="1"/>
  <c r="AF45" i="1"/>
  <c r="AF48" i="1"/>
  <c r="AF17" i="1"/>
  <c r="AF42" i="1"/>
  <c r="AF43" i="1"/>
  <c r="AF49" i="1"/>
  <c r="AF52" i="1"/>
  <c r="AF8" i="1"/>
  <c r="AF13" i="1"/>
  <c r="AF16" i="1"/>
  <c r="AF39" i="1"/>
  <c r="AF41" i="1"/>
  <c r="AF7" i="1"/>
  <c r="AF47" i="1"/>
  <c r="AF50" i="1"/>
  <c r="AF53" i="1"/>
  <c r="AF9" i="1" l="1"/>
  <c r="AG88" i="1" s="1"/>
  <c r="AF19" i="1"/>
  <c r="AF10" i="1"/>
  <c r="AG71" i="1" l="1"/>
  <c r="AG72" i="1"/>
  <c r="AG82" i="1"/>
  <c r="AG77" i="1"/>
  <c r="AG69" i="1"/>
  <c r="AG75" i="1"/>
  <c r="AG92" i="1"/>
  <c r="AG93" i="1"/>
  <c r="AG96" i="1"/>
  <c r="AG86" i="1"/>
  <c r="AG74" i="1"/>
  <c r="AG70" i="1"/>
  <c r="AG90" i="1"/>
  <c r="AG89" i="1"/>
  <c r="AG78" i="1"/>
  <c r="AG68" i="1"/>
  <c r="AG83" i="1"/>
  <c r="AG80" i="1"/>
  <c r="AG85" i="1"/>
  <c r="AG73" i="1"/>
  <c r="AG67" i="1"/>
  <c r="AG95" i="1"/>
  <c r="AG91" i="1"/>
  <c r="AG84" i="1"/>
  <c r="AG94" i="1"/>
  <c r="AG87" i="1"/>
  <c r="AG81" i="1"/>
  <c r="AG79" i="1"/>
  <c r="AG76" i="1"/>
  <c r="AG39" i="1"/>
  <c r="AG55" i="1"/>
  <c r="AG63" i="1"/>
  <c r="AG18" i="1"/>
  <c r="AG49" i="1"/>
  <c r="AG50" i="1"/>
  <c r="AG11" i="1"/>
  <c r="AG51" i="1"/>
  <c r="AG8" i="1"/>
  <c r="AG33" i="1"/>
  <c r="AG45" i="1"/>
  <c r="AG58" i="1"/>
  <c r="AG22" i="1"/>
  <c r="AG62" i="1"/>
  <c r="AG57" i="1"/>
  <c r="AG56" i="1"/>
  <c r="AG21" i="1"/>
  <c r="AG16" i="1"/>
  <c r="AG17" i="1"/>
  <c r="AG10" i="1"/>
  <c r="AG28" i="1"/>
  <c r="AG46" i="1"/>
  <c r="AG41" i="1"/>
  <c r="AG15" i="1"/>
  <c r="AG43" i="1"/>
  <c r="AG31" i="1"/>
  <c r="AG36" i="1"/>
  <c r="AG59" i="1"/>
  <c r="AG65" i="1"/>
  <c r="AG61" i="1"/>
  <c r="AG38" i="1"/>
  <c r="AG47" i="1"/>
  <c r="AG52" i="1"/>
  <c r="AG19" i="1"/>
  <c r="AG37" i="1"/>
  <c r="AG20" i="1"/>
  <c r="AG53" i="1"/>
  <c r="AG54" i="1"/>
  <c r="AG13" i="1"/>
  <c r="AG30" i="1"/>
  <c r="AG26" i="1"/>
  <c r="AG29" i="1"/>
  <c r="AG66" i="1"/>
  <c r="AG7" i="1"/>
  <c r="AG48" i="1"/>
  <c r="AG44" i="1"/>
  <c r="AG9" i="1"/>
  <c r="AG32" i="1"/>
  <c r="AG34" i="1"/>
  <c r="AG24" i="1"/>
  <c r="AG35" i="1"/>
  <c r="AG23" i="1"/>
  <c r="AG12" i="1"/>
  <c r="AG42" i="1"/>
  <c r="AG25" i="1"/>
  <c r="AG14" i="1"/>
  <c r="AG64" i="1"/>
  <c r="AG60" i="1"/>
  <c r="AG27" i="1"/>
  <c r="AG40" i="1"/>
</calcChain>
</file>

<file path=xl/sharedStrings.xml><?xml version="1.0" encoding="utf-8"?>
<sst xmlns="http://schemas.openxmlformats.org/spreadsheetml/2006/main" count="160" uniqueCount="153">
  <si>
    <t>姓名</t>
  </si>
  <si>
    <t>A</t>
  </si>
  <si>
    <t>B</t>
  </si>
  <si>
    <t>C</t>
  </si>
  <si>
    <t>D</t>
  </si>
  <si>
    <t>E</t>
  </si>
  <si>
    <t>F</t>
  </si>
  <si>
    <t>测评分</t>
    <phoneticPr fontId="3" type="noConversion"/>
  </si>
  <si>
    <t>西华大学家庭经济困难学生认定测评汇总统计表</t>
    <phoneticPr fontId="3" type="noConversion"/>
  </si>
  <si>
    <t>学院</t>
    <phoneticPr fontId="3" type="noConversion"/>
  </si>
  <si>
    <t>排名</t>
    <phoneticPr fontId="3" type="noConversion"/>
  </si>
  <si>
    <t>G</t>
    <phoneticPr fontId="3" type="noConversion"/>
  </si>
  <si>
    <t>H</t>
    <phoneticPr fontId="3" type="noConversion"/>
  </si>
  <si>
    <t>I</t>
    <phoneticPr fontId="3" type="noConversion"/>
  </si>
  <si>
    <t>专业</t>
    <phoneticPr fontId="3" type="noConversion"/>
  </si>
  <si>
    <t>班级</t>
    <phoneticPr fontId="3" type="noConversion"/>
  </si>
  <si>
    <t>序号</t>
    <phoneticPr fontId="3" type="noConversion"/>
  </si>
  <si>
    <t>困难</t>
    <phoneticPr fontId="3" type="noConversion"/>
  </si>
  <si>
    <t>一般困难</t>
    <phoneticPr fontId="3" type="noConversion"/>
  </si>
  <si>
    <t>不困难</t>
    <phoneticPr fontId="3" type="noConversion"/>
  </si>
  <si>
    <t>特别困难</t>
    <phoneticPr fontId="3" type="noConversion"/>
  </si>
  <si>
    <t>年级</t>
    <phoneticPr fontId="3" type="noConversion"/>
  </si>
  <si>
    <t>认定学年</t>
    <phoneticPr fontId="3" type="noConversion"/>
  </si>
  <si>
    <t>申请认定人数</t>
    <phoneticPr fontId="3" type="noConversion"/>
  </si>
  <si>
    <t>学号</t>
    <phoneticPr fontId="3" type="noConversion"/>
  </si>
  <si>
    <t>特别困难人数</t>
    <phoneticPr fontId="3" type="noConversion"/>
  </si>
  <si>
    <t>困难人数</t>
    <phoneticPr fontId="3" type="noConversion"/>
  </si>
  <si>
    <t>一般困难人数</t>
    <phoneticPr fontId="3" type="noConversion"/>
  </si>
  <si>
    <t>申请认定率</t>
    <phoneticPr fontId="3" type="noConversion"/>
  </si>
  <si>
    <t>困难认定率</t>
    <phoneticPr fontId="3" type="noConversion"/>
  </si>
  <si>
    <t>认定为不困难人数</t>
    <phoneticPr fontId="3" type="noConversion"/>
  </si>
  <si>
    <t>班级人数</t>
    <phoneticPr fontId="3" type="noConversion"/>
  </si>
  <si>
    <t>贫困档次</t>
    <phoneticPr fontId="3" type="noConversion"/>
  </si>
  <si>
    <t>评议人员人数</t>
    <phoneticPr fontId="3" type="noConversion"/>
  </si>
  <si>
    <t>困难程度P</t>
    <phoneticPr fontId="3" type="noConversion"/>
  </si>
  <si>
    <t>节俭程度J</t>
    <phoneticPr fontId="3" type="noConversion"/>
  </si>
  <si>
    <t>得分</t>
    <phoneticPr fontId="3" type="noConversion"/>
  </si>
  <si>
    <t>1</t>
    <phoneticPr fontId="3" type="noConversion"/>
  </si>
  <si>
    <t>2</t>
    <phoneticPr fontId="3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</si>
  <si>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</si>
  <si>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</si>
  <si>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</si>
  <si>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</si>
  <si>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</si>
  <si>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</si>
  <si>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</si>
  <si>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</si>
  <si>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</si>
  <si>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</si>
  <si>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</si>
  <si>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</si>
  <si>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</si>
  <si>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</si>
  <si>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</si>
  <si>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</si>
  <si>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</si>
  <si>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</si>
  <si>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</si>
  <si>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</si>
  <si>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</si>
  <si>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</si>
  <si>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</si>
  <si>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</si>
  <si>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</si>
  <si>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</si>
  <si>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</si>
  <si>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</si>
  <si>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</si>
  <si>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</si>
  <si>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</si>
  <si>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</si>
  <si>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</si>
  <si>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</si>
  <si>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</si>
  <si>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</si>
  <si>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</si>
  <si>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</si>
  <si>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</si>
  <si>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</si>
  <si>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</si>
  <si>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</si>
  <si>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</si>
  <si>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</si>
  <si>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</si>
  <si>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</si>
  <si>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</si>
  <si>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</si>
  <si>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</si>
  <si>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</si>
  <si>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</si>
  <si>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</si>
  <si>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</si>
  <si>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</si>
  <si>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</si>
  <si>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</si>
  <si>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</si>
  <si>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</si>
  <si>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J</t>
  </si>
  <si>
    <t>J</t>
    <phoneticPr fontId="3" type="noConversion"/>
  </si>
  <si>
    <t>K</t>
  </si>
  <si>
    <t>K</t>
    <phoneticPr fontId="3" type="noConversion"/>
  </si>
  <si>
    <t>M</t>
  </si>
  <si>
    <t>M</t>
    <phoneticPr fontId="3" type="noConversion"/>
  </si>
  <si>
    <t>L</t>
  </si>
  <si>
    <t>L</t>
    <phoneticPr fontId="3" type="noConversion"/>
  </si>
  <si>
    <t>G</t>
  </si>
  <si>
    <t>H</t>
  </si>
  <si>
    <t>I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</si>
  <si>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</si>
  <si>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</si>
  <si>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</si>
  <si>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</si>
  <si>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</si>
  <si>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</si>
  <si>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</si>
  <si>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</si>
  <si>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</si>
  <si>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</si>
  <si>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</si>
  <si>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</si>
  <si>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</si>
  <si>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</si>
  <si>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</si>
  <si>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</si>
  <si>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</si>
  <si>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</si>
  <si>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</si>
  <si>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</si>
  <si>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</si>
  <si>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</si>
  <si>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</si>
  <si>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</si>
  <si>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</si>
  <si>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</si>
  <si>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</si>
  <si>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</si>
  <si>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</si>
  <si>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</si>
  <si>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建档立卡</t>
  </si>
  <si>
    <t>边缘易致贫</t>
  </si>
  <si>
    <t>脱贫不稳定</t>
  </si>
  <si>
    <t>民政城乡低保</t>
  </si>
  <si>
    <t>民政特困救助</t>
  </si>
  <si>
    <t>孤儿</t>
  </si>
  <si>
    <t>残疾</t>
  </si>
  <si>
    <t>重点保障人群类别</t>
    <phoneticPr fontId="3" type="noConversion"/>
  </si>
  <si>
    <r>
      <t>202</t>
    </r>
    <r>
      <rPr>
        <sz val="12"/>
        <color theme="1"/>
        <rFont val="宋体"/>
        <family val="3"/>
        <charset val="134"/>
      </rPr>
      <t>1</t>
    </r>
    <r>
      <rPr>
        <sz val="12"/>
        <color theme="1"/>
        <rFont val="宋体"/>
        <charset val="134"/>
      </rPr>
      <t>-202</t>
    </r>
    <r>
      <rPr>
        <sz val="12"/>
        <color theme="1"/>
        <rFont val="宋体"/>
        <family val="3"/>
        <charset val="134"/>
      </rPr>
      <t>2</t>
    </r>
    <phoneticPr fontId="3" type="noConversion"/>
  </si>
  <si>
    <t>重点保障人群人数</t>
    <phoneticPr fontId="3" type="noConversion"/>
  </si>
  <si>
    <t>备注</t>
    <phoneticPr fontId="3" type="noConversion"/>
  </si>
  <si>
    <t>评议人</t>
    <phoneticPr fontId="3" type="noConversion"/>
  </si>
  <si>
    <t>退役复学</t>
    <phoneticPr fontId="3" type="noConversion"/>
  </si>
  <si>
    <t>深贫县定向生</t>
    <phoneticPr fontId="3" type="noConversion"/>
  </si>
  <si>
    <t>放弃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</si>
</sst>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宋体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color theme="1"/>
      <name val="幼圆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0" fontId="0" fillId="3" borderId="3" xfId="0" applyNumberFormat="1" applyFill="1" applyBorder="1" applyAlignment="1" applyProtection="1">
      <alignment horizontal="center" vertical="center"/>
      <protection locked="0"/>
    </xf>
    <xf numFmtId="10" fontId="0" fillId="3" borderId="2" xfId="0" applyNumberForma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9"/>
  <sheetViews>
    <sheetView tabSelected="1" workbookViewId="0">
      <selection activeCell="AJ7" sqref="AJ7"/>
    </sheetView>
  </sheetViews>
  <sheetFormatPr defaultColWidth="9" defaultRowHeight="14.25" x14ac:dyDescent="0.15"/>
  <cols>
    <col min="1" max="1" width="3.5" customWidth="1"/>
    <col min="2" max="2" width="13.125" customWidth="1"/>
    <col min="3" max="3" width="7.625" customWidth="1"/>
    <col min="4" max="16" width="3.25" style="4" customWidth="1"/>
    <col min="17" max="17" width="4.125" style="4" customWidth="1"/>
    <col min="18" max="30" width="3.25" style="4" customWidth="1"/>
    <col min="31" max="31" width="4.125" style="4" customWidth="1"/>
    <col min="32" max="32" width="5.875" customWidth="1"/>
    <col min="33" max="33" width="3.5" customWidth="1"/>
    <col min="34" max="34" width="7" customWidth="1"/>
    <col min="35" max="35" width="8.25" customWidth="1"/>
    <col min="36" max="36" width="5.375" style="22" customWidth="1"/>
    <col min="42" max="42" width="9" customWidth="1"/>
  </cols>
  <sheetData>
    <row r="1" spans="1:36" ht="27.75" customHeight="1" x14ac:dyDescent="0.1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5"/>
      <c r="AI1" s="5"/>
    </row>
    <row r="2" spans="1:36" x14ac:dyDescent="0.15">
      <c r="A2" s="27" t="s">
        <v>9</v>
      </c>
      <c r="B2" s="49"/>
      <c r="C2" s="40"/>
      <c r="D2" s="28"/>
      <c r="E2" s="29"/>
      <c r="F2" s="27" t="s">
        <v>14</v>
      </c>
      <c r="G2" s="29"/>
      <c r="H2" s="40"/>
      <c r="I2" s="28"/>
      <c r="J2" s="28"/>
      <c r="K2" s="28"/>
      <c r="L2" s="28"/>
      <c r="M2" s="28"/>
      <c r="N2" s="28"/>
      <c r="O2" s="28"/>
      <c r="P2" s="27" t="s">
        <v>21</v>
      </c>
      <c r="Q2" s="49"/>
      <c r="R2" s="40"/>
      <c r="S2" s="28"/>
      <c r="T2" s="28"/>
      <c r="U2" s="28"/>
      <c r="V2" s="39" t="s">
        <v>15</v>
      </c>
      <c r="W2" s="39"/>
      <c r="X2" s="40"/>
      <c r="Y2" s="28"/>
      <c r="Z2" s="28"/>
      <c r="AA2" s="28"/>
      <c r="AB2" s="28"/>
      <c r="AC2" s="28"/>
      <c r="AD2" s="28"/>
      <c r="AE2" s="28"/>
      <c r="AF2" s="28" t="s">
        <v>22</v>
      </c>
      <c r="AG2" s="29"/>
      <c r="AH2" s="27" t="s">
        <v>146</v>
      </c>
      <c r="AI2" s="28"/>
      <c r="AJ2" s="29"/>
    </row>
    <row r="3" spans="1:36" x14ac:dyDescent="0.15">
      <c r="A3" s="33" t="s">
        <v>33</v>
      </c>
      <c r="B3" s="34"/>
      <c r="C3" s="12"/>
      <c r="D3" s="33" t="s">
        <v>31</v>
      </c>
      <c r="E3" s="43"/>
      <c r="F3" s="43"/>
      <c r="G3" s="36"/>
      <c r="H3" s="35">
        <f>COUNTA(B7:B96)</f>
        <v>0</v>
      </c>
      <c r="I3" s="43"/>
      <c r="J3" s="43"/>
      <c r="K3" s="43"/>
      <c r="L3" s="43"/>
      <c r="M3" s="43"/>
      <c r="N3" s="43"/>
      <c r="O3" s="43"/>
      <c r="P3" s="26" t="s">
        <v>23</v>
      </c>
      <c r="Q3" s="26"/>
      <c r="R3" s="26"/>
      <c r="S3" s="26"/>
      <c r="T3" s="26"/>
      <c r="U3" s="26"/>
      <c r="V3" s="41">
        <f>COUNTA(D7:D96)</f>
        <v>0</v>
      </c>
      <c r="W3" s="41"/>
      <c r="X3" s="26" t="s">
        <v>147</v>
      </c>
      <c r="Y3" s="26"/>
      <c r="Z3" s="26"/>
      <c r="AA3" s="26"/>
      <c r="AB3" s="26"/>
      <c r="AC3" s="26"/>
      <c r="AD3" s="26"/>
      <c r="AE3" s="26"/>
      <c r="AF3" s="13">
        <f>COUNTA(AI7:AI96)</f>
        <v>0</v>
      </c>
      <c r="AG3" s="33" t="s">
        <v>28</v>
      </c>
      <c r="AH3" s="34"/>
      <c r="AI3" s="30" t="e">
        <f>V3/H3</f>
        <v>#DIV/0!</v>
      </c>
      <c r="AJ3" s="31"/>
    </row>
    <row r="4" spans="1:36" x14ac:dyDescent="0.15">
      <c r="A4" s="33" t="s">
        <v>25</v>
      </c>
      <c r="B4" s="34"/>
      <c r="C4" s="12">
        <f>COUNTIF(AH7:AH96,"特别困难")</f>
        <v>0</v>
      </c>
      <c r="D4" s="33" t="s">
        <v>26</v>
      </c>
      <c r="E4" s="43"/>
      <c r="F4" s="43"/>
      <c r="G4" s="36"/>
      <c r="H4" s="44">
        <f>COUNTIF(AH7:AH96,"困难")</f>
        <v>0</v>
      </c>
      <c r="I4" s="44"/>
      <c r="J4" s="44"/>
      <c r="K4" s="44"/>
      <c r="L4" s="44"/>
      <c r="M4" s="44"/>
      <c r="N4" s="44"/>
      <c r="O4" s="44"/>
      <c r="P4" s="32" t="s">
        <v>27</v>
      </c>
      <c r="Q4" s="32"/>
      <c r="R4" s="32"/>
      <c r="S4" s="32"/>
      <c r="T4" s="43">
        <f>COUNTIF(AH7:AH96,"一般困难")</f>
        <v>0</v>
      </c>
      <c r="U4" s="36"/>
      <c r="V4" s="32" t="s">
        <v>30</v>
      </c>
      <c r="W4" s="32"/>
      <c r="X4" s="32"/>
      <c r="Y4" s="32"/>
      <c r="Z4" s="32"/>
      <c r="AA4" s="32"/>
      <c r="AB4" s="32"/>
      <c r="AC4" s="32"/>
      <c r="AD4" s="32"/>
      <c r="AE4" s="35">
        <f>COUNTIF(AH7:AH96,"不困难")</f>
        <v>0</v>
      </c>
      <c r="AF4" s="36"/>
      <c r="AG4" s="33" t="s">
        <v>29</v>
      </c>
      <c r="AH4" s="34"/>
      <c r="AI4" s="30" t="e">
        <f>(C4+H4+T4)/H3</f>
        <v>#DIV/0!</v>
      </c>
      <c r="AJ4" s="31"/>
    </row>
    <row r="5" spans="1:36" x14ac:dyDescent="0.15">
      <c r="A5" s="42" t="s">
        <v>16</v>
      </c>
      <c r="B5" s="42" t="s">
        <v>24</v>
      </c>
      <c r="C5" s="42" t="s">
        <v>0</v>
      </c>
      <c r="D5" s="50" t="s">
        <v>34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 t="s">
        <v>35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46" t="s">
        <v>7</v>
      </c>
      <c r="AG5" s="46" t="s">
        <v>10</v>
      </c>
      <c r="AH5" s="42" t="s">
        <v>32</v>
      </c>
      <c r="AI5" s="37" t="s">
        <v>145</v>
      </c>
      <c r="AJ5" s="25" t="s">
        <v>148</v>
      </c>
    </row>
    <row r="6" spans="1:36" x14ac:dyDescent="0.15">
      <c r="A6" s="42"/>
      <c r="B6" s="42"/>
      <c r="C6" s="42"/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11</v>
      </c>
      <c r="K6" s="1" t="s">
        <v>12</v>
      </c>
      <c r="L6" s="1" t="s">
        <v>13</v>
      </c>
      <c r="M6" s="1" t="s">
        <v>98</v>
      </c>
      <c r="N6" s="1" t="s">
        <v>100</v>
      </c>
      <c r="O6" s="1" t="s">
        <v>104</v>
      </c>
      <c r="P6" s="4" t="s">
        <v>102</v>
      </c>
      <c r="Q6" s="1" t="s">
        <v>36</v>
      </c>
      <c r="R6" s="1" t="s">
        <v>1</v>
      </c>
      <c r="S6" s="1" t="s">
        <v>2</v>
      </c>
      <c r="T6" s="1" t="s">
        <v>3</v>
      </c>
      <c r="U6" s="1" t="s">
        <v>4</v>
      </c>
      <c r="V6" s="1" t="s">
        <v>5</v>
      </c>
      <c r="W6" s="1" t="s">
        <v>6</v>
      </c>
      <c r="X6" s="1" t="s">
        <v>105</v>
      </c>
      <c r="Y6" s="1" t="s">
        <v>106</v>
      </c>
      <c r="Z6" s="1" t="s">
        <v>107</v>
      </c>
      <c r="AA6" s="1" t="s">
        <v>97</v>
      </c>
      <c r="AB6" s="1" t="s">
        <v>99</v>
      </c>
      <c r="AC6" s="1" t="s">
        <v>103</v>
      </c>
      <c r="AD6" s="1" t="s">
        <v>101</v>
      </c>
      <c r="AE6" s="1" t="s">
        <v>36</v>
      </c>
      <c r="AF6" s="47"/>
      <c r="AG6" s="48"/>
      <c r="AH6" s="42"/>
      <c r="AI6" s="38"/>
      <c r="AJ6" s="25"/>
    </row>
    <row r="7" spans="1:36" s="2" customFormat="1" x14ac:dyDescent="0.15">
      <c r="A7" s="14" t="s">
        <v>39</v>
      </c>
      <c r="B7" s="14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8">
        <f t="shared" ref="Q7:Q38" si="0">((SUM(D7:P7)-MAX(D7:P7)-MIN(D7:P7))/(COUNTA(D7:P7)-2))</f>
        <v>0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8">
        <f t="shared" ref="AE7:AE38" si="1">((SUM(R7:AD7)-MAX(R7:AD7)-MIN(R7:AD7))/(COUNTA(R7:AD7)-2))</f>
        <v>0</v>
      </c>
      <c r="AF7" s="8">
        <f t="shared" ref="AF7:AF38" si="2">Q7*0.7+AE7*0.3</f>
        <v>0</v>
      </c>
      <c r="AG7" s="8">
        <f t="shared" ref="AG7:AG38" si="3">RANK(AF7,$AF:$AF)</f>
        <v>1</v>
      </c>
      <c r="AH7" s="10"/>
      <c r="AI7" s="11"/>
      <c r="AJ7" s="23"/>
    </row>
    <row r="8" spans="1:36" s="2" customFormat="1" x14ac:dyDescent="0.15">
      <c r="A8" s="14" t="s">
        <v>37</v>
      </c>
      <c r="B8" s="14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8">
        <f t="shared" si="0"/>
        <v>0</v>
      </c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8">
        <f t="shared" si="1"/>
        <v>0</v>
      </c>
      <c r="AF8" s="8">
        <f t="shared" si="2"/>
        <v>0</v>
      </c>
      <c r="AG8" s="8">
        <f t="shared" si="3"/>
        <v>1</v>
      </c>
      <c r="AH8" s="10"/>
      <c r="AI8" s="11"/>
      <c r="AJ8" s="23"/>
    </row>
    <row r="9" spans="1:36" s="2" customFormat="1" x14ac:dyDescent="0.15">
      <c r="A9" s="14" t="s">
        <v>38</v>
      </c>
      <c r="B9" s="14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8">
        <f t="shared" si="0"/>
        <v>0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8">
        <f t="shared" si="1"/>
        <v>0</v>
      </c>
      <c r="AF9" s="8">
        <f t="shared" si="2"/>
        <v>0</v>
      </c>
      <c r="AG9" s="8">
        <f t="shared" si="3"/>
        <v>1</v>
      </c>
      <c r="AH9" s="10"/>
      <c r="AI9" s="11"/>
      <c r="AJ9" s="23"/>
    </row>
    <row r="10" spans="1:36" s="2" customFormat="1" x14ac:dyDescent="0.15">
      <c r="A10" s="14" t="s">
        <v>40</v>
      </c>
      <c r="B10" s="14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8">
        <f t="shared" si="0"/>
        <v>0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8">
        <f t="shared" si="1"/>
        <v>0</v>
      </c>
      <c r="AF10" s="8">
        <f t="shared" si="2"/>
        <v>0</v>
      </c>
      <c r="AG10" s="8">
        <f t="shared" si="3"/>
        <v>1</v>
      </c>
      <c r="AH10" s="10"/>
      <c r="AI10" s="11"/>
      <c r="AJ10" s="23"/>
    </row>
    <row r="11" spans="1:36" s="2" customFormat="1" x14ac:dyDescent="0.15">
      <c r="A11" s="14" t="s">
        <v>41</v>
      </c>
      <c r="B11" s="14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8">
        <f t="shared" si="0"/>
        <v>0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8">
        <f t="shared" si="1"/>
        <v>0</v>
      </c>
      <c r="AF11" s="8">
        <f t="shared" si="2"/>
        <v>0</v>
      </c>
      <c r="AG11" s="8">
        <f t="shared" si="3"/>
        <v>1</v>
      </c>
      <c r="AH11" s="10"/>
      <c r="AI11" s="11"/>
      <c r="AJ11" s="23"/>
    </row>
    <row r="12" spans="1:36" s="2" customFormat="1" x14ac:dyDescent="0.15">
      <c r="A12" s="14" t="s">
        <v>42</v>
      </c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8">
        <f t="shared" si="0"/>
        <v>0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8">
        <f t="shared" si="1"/>
        <v>0</v>
      </c>
      <c r="AF12" s="8">
        <f t="shared" si="2"/>
        <v>0</v>
      </c>
      <c r="AG12" s="8">
        <f t="shared" si="3"/>
        <v>1</v>
      </c>
      <c r="AH12" s="10"/>
      <c r="AI12" s="11"/>
      <c r="AJ12" s="23"/>
    </row>
    <row r="13" spans="1:36" s="2" customFormat="1" x14ac:dyDescent="0.15">
      <c r="A13" s="14" t="s">
        <v>43</v>
      </c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8">
        <f t="shared" si="0"/>
        <v>0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8">
        <f t="shared" si="1"/>
        <v>0</v>
      </c>
      <c r="AF13" s="8">
        <f t="shared" si="2"/>
        <v>0</v>
      </c>
      <c r="AG13" s="8">
        <f t="shared" si="3"/>
        <v>1</v>
      </c>
      <c r="AH13" s="10"/>
      <c r="AI13" s="11"/>
      <c r="AJ13" s="23"/>
    </row>
    <row r="14" spans="1:36" s="2" customFormat="1" x14ac:dyDescent="0.15">
      <c r="A14" s="14" t="s">
        <v>44</v>
      </c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8">
        <f t="shared" si="0"/>
        <v>0</v>
      </c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8">
        <f t="shared" si="1"/>
        <v>0</v>
      </c>
      <c r="AF14" s="8">
        <f t="shared" si="2"/>
        <v>0</v>
      </c>
      <c r="AG14" s="8">
        <f t="shared" si="3"/>
        <v>1</v>
      </c>
      <c r="AH14" s="10"/>
      <c r="AI14" s="11"/>
      <c r="AJ14" s="23"/>
    </row>
    <row r="15" spans="1:36" s="2" customFormat="1" x14ac:dyDescent="0.15">
      <c r="A15" s="14" t="s">
        <v>45</v>
      </c>
      <c r="B15" s="14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8">
        <f t="shared" si="0"/>
        <v>0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8">
        <f t="shared" si="1"/>
        <v>0</v>
      </c>
      <c r="AF15" s="8">
        <f t="shared" si="2"/>
        <v>0</v>
      </c>
      <c r="AG15" s="8">
        <f t="shared" si="3"/>
        <v>1</v>
      </c>
      <c r="AH15" s="10"/>
      <c r="AI15" s="11"/>
      <c r="AJ15" s="23"/>
    </row>
    <row r="16" spans="1:36" s="2" customFormat="1" x14ac:dyDescent="0.15">
      <c r="A16" s="14" t="s">
        <v>46</v>
      </c>
      <c r="B16" s="14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8">
        <f t="shared" si="0"/>
        <v>0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8">
        <f t="shared" si="1"/>
        <v>0</v>
      </c>
      <c r="AF16" s="8">
        <f t="shared" si="2"/>
        <v>0</v>
      </c>
      <c r="AG16" s="8">
        <f t="shared" si="3"/>
        <v>1</v>
      </c>
      <c r="AH16" s="10"/>
      <c r="AI16" s="11"/>
      <c r="AJ16" s="23"/>
    </row>
    <row r="17" spans="1:36" s="2" customFormat="1" x14ac:dyDescent="0.15">
      <c r="A17" s="14" t="s">
        <v>47</v>
      </c>
      <c r="B17" s="14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8">
        <f t="shared" si="0"/>
        <v>0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8">
        <f t="shared" si="1"/>
        <v>0</v>
      </c>
      <c r="AF17" s="8">
        <f t="shared" si="2"/>
        <v>0</v>
      </c>
      <c r="AG17" s="8">
        <f t="shared" si="3"/>
        <v>1</v>
      </c>
      <c r="AH17" s="10"/>
      <c r="AI17" s="11"/>
      <c r="AJ17" s="23"/>
    </row>
    <row r="18" spans="1:36" s="2" customFormat="1" x14ac:dyDescent="0.15">
      <c r="A18" s="14" t="s">
        <v>48</v>
      </c>
      <c r="B18" s="14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8">
        <f t="shared" si="0"/>
        <v>0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8">
        <f t="shared" si="1"/>
        <v>0</v>
      </c>
      <c r="AF18" s="8">
        <f t="shared" si="2"/>
        <v>0</v>
      </c>
      <c r="AG18" s="8">
        <f t="shared" si="3"/>
        <v>1</v>
      </c>
      <c r="AH18" s="10"/>
      <c r="AI18" s="11"/>
      <c r="AJ18" s="23"/>
    </row>
    <row r="19" spans="1:36" s="2" customFormat="1" x14ac:dyDescent="0.15">
      <c r="A19" s="14" t="s">
        <v>49</v>
      </c>
      <c r="B19" s="14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8">
        <f t="shared" si="0"/>
        <v>0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8">
        <f t="shared" si="1"/>
        <v>0</v>
      </c>
      <c r="AF19" s="8">
        <f t="shared" si="2"/>
        <v>0</v>
      </c>
      <c r="AG19" s="8">
        <f t="shared" si="3"/>
        <v>1</v>
      </c>
      <c r="AH19" s="10"/>
      <c r="AI19" s="11"/>
      <c r="AJ19" s="23"/>
    </row>
    <row r="20" spans="1:36" s="2" customFormat="1" x14ac:dyDescent="0.15">
      <c r="A20" s="14" t="s">
        <v>50</v>
      </c>
      <c r="B20" s="14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8">
        <f t="shared" si="0"/>
        <v>0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8">
        <f t="shared" si="1"/>
        <v>0</v>
      </c>
      <c r="AF20" s="8">
        <f t="shared" si="2"/>
        <v>0</v>
      </c>
      <c r="AG20" s="8">
        <f t="shared" si="3"/>
        <v>1</v>
      </c>
      <c r="AH20" s="10"/>
      <c r="AI20" s="11"/>
      <c r="AJ20" s="23"/>
    </row>
    <row r="21" spans="1:36" s="2" customFormat="1" x14ac:dyDescent="0.15">
      <c r="A21" s="14" t="s">
        <v>51</v>
      </c>
      <c r="B21" s="14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8">
        <f t="shared" si="0"/>
        <v>0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8">
        <f t="shared" si="1"/>
        <v>0</v>
      </c>
      <c r="AF21" s="8">
        <f t="shared" si="2"/>
        <v>0</v>
      </c>
      <c r="AG21" s="8">
        <f t="shared" si="3"/>
        <v>1</v>
      </c>
      <c r="AH21" s="10"/>
      <c r="AI21" s="11"/>
      <c r="AJ21" s="23"/>
    </row>
    <row r="22" spans="1:36" s="2" customFormat="1" x14ac:dyDescent="0.15">
      <c r="A22" s="14" t="s">
        <v>52</v>
      </c>
      <c r="B22" s="14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8">
        <f t="shared" si="0"/>
        <v>0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8">
        <f t="shared" si="1"/>
        <v>0</v>
      </c>
      <c r="AF22" s="8">
        <f t="shared" si="2"/>
        <v>0</v>
      </c>
      <c r="AG22" s="8">
        <f t="shared" si="3"/>
        <v>1</v>
      </c>
      <c r="AH22" s="10"/>
      <c r="AI22" s="11"/>
      <c r="AJ22" s="23"/>
    </row>
    <row r="23" spans="1:36" s="2" customFormat="1" x14ac:dyDescent="0.15">
      <c r="A23" s="14" t="s">
        <v>53</v>
      </c>
      <c r="B23" s="14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8">
        <f t="shared" si="0"/>
        <v>0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8">
        <f t="shared" si="1"/>
        <v>0</v>
      </c>
      <c r="AF23" s="8">
        <f t="shared" si="2"/>
        <v>0</v>
      </c>
      <c r="AG23" s="8">
        <f t="shared" si="3"/>
        <v>1</v>
      </c>
      <c r="AH23" s="10"/>
      <c r="AI23" s="11"/>
      <c r="AJ23" s="23"/>
    </row>
    <row r="24" spans="1:36" s="2" customFormat="1" x14ac:dyDescent="0.15">
      <c r="A24" s="14" t="s">
        <v>54</v>
      </c>
      <c r="B24" s="14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8">
        <f t="shared" si="0"/>
        <v>0</v>
      </c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8">
        <f t="shared" si="1"/>
        <v>0</v>
      </c>
      <c r="AF24" s="8">
        <f t="shared" si="2"/>
        <v>0</v>
      </c>
      <c r="AG24" s="8">
        <f t="shared" si="3"/>
        <v>1</v>
      </c>
      <c r="AH24" s="10"/>
      <c r="AI24" s="11"/>
      <c r="AJ24" s="23"/>
    </row>
    <row r="25" spans="1:36" s="2" customFormat="1" x14ac:dyDescent="0.15">
      <c r="A25" s="14" t="s">
        <v>55</v>
      </c>
      <c r="B25" s="14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8">
        <f t="shared" si="0"/>
        <v>0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8">
        <f t="shared" si="1"/>
        <v>0</v>
      </c>
      <c r="AF25" s="8">
        <f t="shared" si="2"/>
        <v>0</v>
      </c>
      <c r="AG25" s="8">
        <f t="shared" si="3"/>
        <v>1</v>
      </c>
      <c r="AH25" s="10"/>
      <c r="AI25" s="11"/>
      <c r="AJ25" s="23"/>
    </row>
    <row r="26" spans="1:36" s="2" customFormat="1" x14ac:dyDescent="0.15">
      <c r="A26" s="14" t="s">
        <v>56</v>
      </c>
      <c r="B26" s="14"/>
      <c r="C26" s="14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8">
        <f t="shared" si="0"/>
        <v>0</v>
      </c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8">
        <f t="shared" si="1"/>
        <v>0</v>
      </c>
      <c r="AF26" s="8">
        <f t="shared" si="2"/>
        <v>0</v>
      </c>
      <c r="AG26" s="8">
        <f t="shared" si="3"/>
        <v>1</v>
      </c>
      <c r="AH26" s="10"/>
      <c r="AI26" s="11"/>
      <c r="AJ26" s="23"/>
    </row>
    <row r="27" spans="1:36" s="2" customFormat="1" x14ac:dyDescent="0.15">
      <c r="A27" s="14" t="s">
        <v>57</v>
      </c>
      <c r="B27" s="14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8">
        <f t="shared" si="0"/>
        <v>0</v>
      </c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8">
        <f t="shared" si="1"/>
        <v>0</v>
      </c>
      <c r="AF27" s="8">
        <f t="shared" si="2"/>
        <v>0</v>
      </c>
      <c r="AG27" s="8">
        <f t="shared" si="3"/>
        <v>1</v>
      </c>
      <c r="AH27" s="10"/>
      <c r="AI27" s="11"/>
      <c r="AJ27" s="23"/>
    </row>
    <row r="28" spans="1:36" s="2" customFormat="1" x14ac:dyDescent="0.15">
      <c r="A28" s="14" t="s">
        <v>58</v>
      </c>
      <c r="B28" s="1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8">
        <f t="shared" si="0"/>
        <v>0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8">
        <f t="shared" si="1"/>
        <v>0</v>
      </c>
      <c r="AF28" s="8">
        <f t="shared" si="2"/>
        <v>0</v>
      </c>
      <c r="AG28" s="8">
        <f t="shared" si="3"/>
        <v>1</v>
      </c>
      <c r="AH28" s="10"/>
      <c r="AI28" s="11"/>
      <c r="AJ28" s="23"/>
    </row>
    <row r="29" spans="1:36" s="2" customFormat="1" x14ac:dyDescent="0.15">
      <c r="A29" s="14" t="s">
        <v>59</v>
      </c>
      <c r="B29" s="14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8">
        <f t="shared" si="0"/>
        <v>0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8">
        <f t="shared" si="1"/>
        <v>0</v>
      </c>
      <c r="AF29" s="8">
        <f t="shared" si="2"/>
        <v>0</v>
      </c>
      <c r="AG29" s="8">
        <f t="shared" si="3"/>
        <v>1</v>
      </c>
      <c r="AH29" s="10"/>
      <c r="AI29" s="11"/>
      <c r="AJ29" s="23"/>
    </row>
    <row r="30" spans="1:36" s="2" customFormat="1" x14ac:dyDescent="0.15">
      <c r="A30" s="14" t="s">
        <v>60</v>
      </c>
      <c r="B30" s="17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8">
        <f t="shared" si="0"/>
        <v>0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8">
        <f t="shared" si="1"/>
        <v>0</v>
      </c>
      <c r="AF30" s="8">
        <f t="shared" si="2"/>
        <v>0</v>
      </c>
      <c r="AG30" s="8">
        <f t="shared" si="3"/>
        <v>1</v>
      </c>
      <c r="AH30" s="10"/>
      <c r="AI30" s="11"/>
      <c r="AJ30" s="23"/>
    </row>
    <row r="31" spans="1:36" s="2" customFormat="1" x14ac:dyDescent="0.15">
      <c r="A31" s="14" t="s">
        <v>61</v>
      </c>
      <c r="B31" s="14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8">
        <f t="shared" si="0"/>
        <v>0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8">
        <f t="shared" si="1"/>
        <v>0</v>
      </c>
      <c r="AF31" s="8">
        <f t="shared" si="2"/>
        <v>0</v>
      </c>
      <c r="AG31" s="8">
        <f t="shared" si="3"/>
        <v>1</v>
      </c>
      <c r="AH31" s="10"/>
      <c r="AI31" s="11"/>
      <c r="AJ31" s="23"/>
    </row>
    <row r="32" spans="1:36" s="2" customFormat="1" x14ac:dyDescent="0.15">
      <c r="A32" s="14" t="s">
        <v>62</v>
      </c>
      <c r="B32" s="1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8">
        <f t="shared" si="0"/>
        <v>0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8">
        <f t="shared" si="1"/>
        <v>0</v>
      </c>
      <c r="AF32" s="8">
        <f t="shared" si="2"/>
        <v>0</v>
      </c>
      <c r="AG32" s="8">
        <f t="shared" si="3"/>
        <v>1</v>
      </c>
      <c r="AH32" s="10"/>
      <c r="AI32" s="11"/>
      <c r="AJ32" s="23"/>
    </row>
    <row r="33" spans="1:36" s="2" customFormat="1" x14ac:dyDescent="0.15">
      <c r="A33" s="14" t="s">
        <v>63</v>
      </c>
      <c r="B33" s="1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8">
        <f t="shared" si="0"/>
        <v>0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8">
        <f t="shared" si="1"/>
        <v>0</v>
      </c>
      <c r="AF33" s="8">
        <f t="shared" si="2"/>
        <v>0</v>
      </c>
      <c r="AG33" s="8">
        <f t="shared" si="3"/>
        <v>1</v>
      </c>
      <c r="AH33" s="10"/>
      <c r="AI33" s="11"/>
      <c r="AJ33" s="23"/>
    </row>
    <row r="34" spans="1:36" s="2" customFormat="1" x14ac:dyDescent="0.15">
      <c r="A34" s="14" t="s">
        <v>64</v>
      </c>
      <c r="B34" s="14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8">
        <f t="shared" si="0"/>
        <v>0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8">
        <f t="shared" si="1"/>
        <v>0</v>
      </c>
      <c r="AF34" s="8">
        <f t="shared" si="2"/>
        <v>0</v>
      </c>
      <c r="AG34" s="8">
        <f t="shared" si="3"/>
        <v>1</v>
      </c>
      <c r="AH34" s="10"/>
      <c r="AI34" s="11"/>
      <c r="AJ34" s="23"/>
    </row>
    <row r="35" spans="1:36" s="2" customFormat="1" x14ac:dyDescent="0.15">
      <c r="A35" s="14" t="s">
        <v>65</v>
      </c>
      <c r="B35" s="14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8">
        <f t="shared" si="0"/>
        <v>0</v>
      </c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8">
        <f t="shared" si="1"/>
        <v>0</v>
      </c>
      <c r="AF35" s="8">
        <f t="shared" si="2"/>
        <v>0</v>
      </c>
      <c r="AG35" s="8">
        <f t="shared" si="3"/>
        <v>1</v>
      </c>
      <c r="AH35" s="10"/>
      <c r="AI35" s="11"/>
      <c r="AJ35" s="23"/>
    </row>
    <row r="36" spans="1:36" s="2" customFormat="1" x14ac:dyDescent="0.15">
      <c r="A36" s="14" t="s">
        <v>66</v>
      </c>
      <c r="B36" s="1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8">
        <f t="shared" si="0"/>
        <v>0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8">
        <f t="shared" si="1"/>
        <v>0</v>
      </c>
      <c r="AF36" s="8">
        <f t="shared" si="2"/>
        <v>0</v>
      </c>
      <c r="AG36" s="8">
        <f t="shared" si="3"/>
        <v>1</v>
      </c>
      <c r="AH36" s="10"/>
      <c r="AI36" s="11"/>
      <c r="AJ36" s="23"/>
    </row>
    <row r="37" spans="1:36" s="2" customFormat="1" x14ac:dyDescent="0.15">
      <c r="A37" s="14" t="s">
        <v>67</v>
      </c>
      <c r="B37" s="1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8">
        <f t="shared" si="0"/>
        <v>0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8">
        <f t="shared" si="1"/>
        <v>0</v>
      </c>
      <c r="AF37" s="8">
        <f t="shared" si="2"/>
        <v>0</v>
      </c>
      <c r="AG37" s="8">
        <f t="shared" si="3"/>
        <v>1</v>
      </c>
      <c r="AH37" s="10"/>
      <c r="AI37" s="11"/>
      <c r="AJ37" s="23"/>
    </row>
    <row r="38" spans="1:36" s="2" customFormat="1" x14ac:dyDescent="0.15">
      <c r="A38" s="14" t="s">
        <v>68</v>
      </c>
      <c r="B38" s="1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8">
        <f t="shared" si="0"/>
        <v>0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8">
        <f t="shared" si="1"/>
        <v>0</v>
      </c>
      <c r="AF38" s="8">
        <f t="shared" si="2"/>
        <v>0</v>
      </c>
      <c r="AG38" s="8">
        <f t="shared" si="3"/>
        <v>1</v>
      </c>
      <c r="AH38" s="10"/>
      <c r="AI38" s="11"/>
      <c r="AJ38" s="23"/>
    </row>
    <row r="39" spans="1:36" s="2" customFormat="1" x14ac:dyDescent="0.15">
      <c r="A39" s="14" t="s">
        <v>69</v>
      </c>
      <c r="B39" s="14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8">
        <f t="shared" ref="Q39:Q66" si="4">((SUM(D39:P39)-MAX(D39:P39)-MIN(D39:P39))/(COUNTA(D39:P39)-2))</f>
        <v>0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8">
        <f t="shared" ref="AE39:AE66" si="5">((SUM(R39:AD39)-MAX(R39:AD39)-MIN(R39:AD39))/(COUNTA(R39:AD39)-2))</f>
        <v>0</v>
      </c>
      <c r="AF39" s="8">
        <f t="shared" ref="AF39:AF66" si="6">Q39*0.7+AE39*0.3</f>
        <v>0</v>
      </c>
      <c r="AG39" s="8">
        <f t="shared" ref="AG39:AG66" si="7">RANK(AF39,$AF:$AF)</f>
        <v>1</v>
      </c>
      <c r="AH39" s="10"/>
      <c r="AI39" s="11"/>
      <c r="AJ39" s="23"/>
    </row>
    <row r="40" spans="1:36" s="2" customFormat="1" x14ac:dyDescent="0.15">
      <c r="A40" s="14" t="s">
        <v>70</v>
      </c>
      <c r="B40" s="14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8">
        <f t="shared" si="4"/>
        <v>0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8">
        <f t="shared" si="5"/>
        <v>0</v>
      </c>
      <c r="AF40" s="8">
        <f t="shared" si="6"/>
        <v>0</v>
      </c>
      <c r="AG40" s="8">
        <f t="shared" si="7"/>
        <v>1</v>
      </c>
      <c r="AH40" s="10"/>
      <c r="AI40" s="11"/>
      <c r="AJ40" s="23"/>
    </row>
    <row r="41" spans="1:36" s="2" customFormat="1" x14ac:dyDescent="0.15">
      <c r="A41" s="14" t="s">
        <v>71</v>
      </c>
      <c r="B41" s="14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8">
        <f t="shared" si="4"/>
        <v>0</v>
      </c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8">
        <f t="shared" si="5"/>
        <v>0</v>
      </c>
      <c r="AF41" s="8">
        <f t="shared" si="6"/>
        <v>0</v>
      </c>
      <c r="AG41" s="8">
        <f t="shared" si="7"/>
        <v>1</v>
      </c>
      <c r="AH41" s="10"/>
      <c r="AI41" s="11"/>
      <c r="AJ41" s="23"/>
    </row>
    <row r="42" spans="1:36" s="2" customFormat="1" x14ac:dyDescent="0.15">
      <c r="A42" s="14" t="s">
        <v>72</v>
      </c>
      <c r="B42" s="14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8">
        <f t="shared" si="4"/>
        <v>0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8">
        <f t="shared" si="5"/>
        <v>0</v>
      </c>
      <c r="AF42" s="8">
        <f t="shared" si="6"/>
        <v>0</v>
      </c>
      <c r="AG42" s="8">
        <f t="shared" si="7"/>
        <v>1</v>
      </c>
      <c r="AH42" s="10"/>
      <c r="AI42" s="11"/>
      <c r="AJ42" s="23"/>
    </row>
    <row r="43" spans="1:36" s="2" customFormat="1" x14ac:dyDescent="0.15">
      <c r="A43" s="14" t="s">
        <v>73</v>
      </c>
      <c r="B43" s="14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8">
        <f t="shared" si="4"/>
        <v>0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8">
        <f t="shared" si="5"/>
        <v>0</v>
      </c>
      <c r="AF43" s="8">
        <f t="shared" si="6"/>
        <v>0</v>
      </c>
      <c r="AG43" s="8">
        <f t="shared" si="7"/>
        <v>1</v>
      </c>
      <c r="AH43" s="10"/>
      <c r="AI43" s="11"/>
      <c r="AJ43" s="23"/>
    </row>
    <row r="44" spans="1:36" s="2" customFormat="1" x14ac:dyDescent="0.15">
      <c r="A44" s="14" t="s">
        <v>74</v>
      </c>
      <c r="B44" s="14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8">
        <f t="shared" si="4"/>
        <v>0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8">
        <f t="shared" si="5"/>
        <v>0</v>
      </c>
      <c r="AF44" s="8">
        <f t="shared" si="6"/>
        <v>0</v>
      </c>
      <c r="AG44" s="8">
        <f t="shared" si="7"/>
        <v>1</v>
      </c>
      <c r="AH44" s="10"/>
      <c r="AI44" s="11"/>
      <c r="AJ44" s="23"/>
    </row>
    <row r="45" spans="1:36" s="2" customFormat="1" x14ac:dyDescent="0.15">
      <c r="A45" s="14" t="s">
        <v>75</v>
      </c>
      <c r="B45" s="14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8">
        <f t="shared" si="4"/>
        <v>0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8">
        <f t="shared" si="5"/>
        <v>0</v>
      </c>
      <c r="AF45" s="8">
        <f t="shared" si="6"/>
        <v>0</v>
      </c>
      <c r="AG45" s="8">
        <f t="shared" si="7"/>
        <v>1</v>
      </c>
      <c r="AH45" s="10"/>
      <c r="AI45" s="11"/>
      <c r="AJ45" s="23"/>
    </row>
    <row r="46" spans="1:36" s="2" customFormat="1" x14ac:dyDescent="0.15">
      <c r="A46" s="14" t="s">
        <v>76</v>
      </c>
      <c r="B46" s="14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8">
        <f t="shared" si="4"/>
        <v>0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8">
        <f t="shared" si="5"/>
        <v>0</v>
      </c>
      <c r="AF46" s="8">
        <f t="shared" si="6"/>
        <v>0</v>
      </c>
      <c r="AG46" s="8">
        <f t="shared" si="7"/>
        <v>1</v>
      </c>
      <c r="AH46" s="10"/>
      <c r="AI46" s="11"/>
      <c r="AJ46" s="23"/>
    </row>
    <row r="47" spans="1:36" s="2" customFormat="1" x14ac:dyDescent="0.15">
      <c r="A47" s="14" t="s">
        <v>77</v>
      </c>
      <c r="B47" s="14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8">
        <f t="shared" si="4"/>
        <v>0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8">
        <f t="shared" si="5"/>
        <v>0</v>
      </c>
      <c r="AF47" s="8">
        <f t="shared" si="6"/>
        <v>0</v>
      </c>
      <c r="AG47" s="8">
        <f t="shared" si="7"/>
        <v>1</v>
      </c>
      <c r="AH47" s="10"/>
      <c r="AI47" s="11"/>
      <c r="AJ47" s="23"/>
    </row>
    <row r="48" spans="1:36" s="2" customFormat="1" x14ac:dyDescent="0.15">
      <c r="A48" s="14" t="s">
        <v>78</v>
      </c>
      <c r="B48" s="14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8">
        <f t="shared" si="4"/>
        <v>0</v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8">
        <f t="shared" si="5"/>
        <v>0</v>
      </c>
      <c r="AF48" s="8">
        <f t="shared" si="6"/>
        <v>0</v>
      </c>
      <c r="AG48" s="8">
        <f t="shared" si="7"/>
        <v>1</v>
      </c>
      <c r="AH48" s="10"/>
      <c r="AI48" s="11"/>
      <c r="AJ48" s="23"/>
    </row>
    <row r="49" spans="1:36" s="2" customFormat="1" x14ac:dyDescent="0.15">
      <c r="A49" s="14" t="s">
        <v>79</v>
      </c>
      <c r="B49" s="14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8">
        <f t="shared" si="4"/>
        <v>0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8">
        <f t="shared" si="5"/>
        <v>0</v>
      </c>
      <c r="AF49" s="8">
        <f t="shared" si="6"/>
        <v>0</v>
      </c>
      <c r="AG49" s="8">
        <f t="shared" si="7"/>
        <v>1</v>
      </c>
      <c r="AH49" s="10"/>
      <c r="AI49" s="11"/>
      <c r="AJ49" s="23"/>
    </row>
    <row r="50" spans="1:36" s="2" customFormat="1" x14ac:dyDescent="0.15">
      <c r="A50" s="14" t="s">
        <v>80</v>
      </c>
      <c r="B50" s="14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8">
        <f t="shared" si="4"/>
        <v>0</v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8">
        <f t="shared" si="5"/>
        <v>0</v>
      </c>
      <c r="AF50" s="8">
        <f t="shared" si="6"/>
        <v>0</v>
      </c>
      <c r="AG50" s="8">
        <f t="shared" si="7"/>
        <v>1</v>
      </c>
      <c r="AH50" s="10"/>
      <c r="AI50" s="11"/>
      <c r="AJ50" s="23"/>
    </row>
    <row r="51" spans="1:36" s="2" customFormat="1" x14ac:dyDescent="0.15">
      <c r="A51" s="14" t="s">
        <v>81</v>
      </c>
      <c r="B51" s="14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8">
        <f t="shared" si="4"/>
        <v>0</v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8">
        <f t="shared" si="5"/>
        <v>0</v>
      </c>
      <c r="AF51" s="8">
        <f t="shared" si="6"/>
        <v>0</v>
      </c>
      <c r="AG51" s="8">
        <f t="shared" si="7"/>
        <v>1</v>
      </c>
      <c r="AH51" s="10"/>
      <c r="AI51" s="11"/>
      <c r="AJ51" s="23"/>
    </row>
    <row r="52" spans="1:36" s="2" customFormat="1" x14ac:dyDescent="0.15">
      <c r="A52" s="14" t="s">
        <v>82</v>
      </c>
      <c r="B52" s="14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8">
        <f t="shared" si="4"/>
        <v>0</v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8">
        <f t="shared" si="5"/>
        <v>0</v>
      </c>
      <c r="AF52" s="8">
        <f t="shared" si="6"/>
        <v>0</v>
      </c>
      <c r="AG52" s="8">
        <f t="shared" si="7"/>
        <v>1</v>
      </c>
      <c r="AH52" s="10"/>
      <c r="AI52" s="11"/>
      <c r="AJ52" s="23"/>
    </row>
    <row r="53" spans="1:36" s="2" customFormat="1" x14ac:dyDescent="0.15">
      <c r="A53" s="14" t="s">
        <v>83</v>
      </c>
      <c r="B53" s="18"/>
      <c r="C53" s="19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9">
        <f t="shared" si="4"/>
        <v>0</v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8">
        <f t="shared" si="5"/>
        <v>0</v>
      </c>
      <c r="AF53" s="8">
        <f t="shared" si="6"/>
        <v>0</v>
      </c>
      <c r="AG53" s="8">
        <f t="shared" si="7"/>
        <v>1</v>
      </c>
      <c r="AH53" s="10"/>
      <c r="AI53" s="11"/>
      <c r="AJ53" s="23"/>
    </row>
    <row r="54" spans="1:36" s="2" customFormat="1" x14ac:dyDescent="0.15">
      <c r="A54" s="14" t="s">
        <v>84</v>
      </c>
      <c r="B54" s="14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8">
        <f t="shared" si="4"/>
        <v>0</v>
      </c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8">
        <f t="shared" si="5"/>
        <v>0</v>
      </c>
      <c r="AF54" s="8">
        <f t="shared" si="6"/>
        <v>0</v>
      </c>
      <c r="AG54" s="8">
        <f t="shared" si="7"/>
        <v>1</v>
      </c>
      <c r="AH54" s="10"/>
      <c r="AI54" s="11"/>
      <c r="AJ54" s="23"/>
    </row>
    <row r="55" spans="1:36" s="2" customFormat="1" x14ac:dyDescent="0.15">
      <c r="A55" s="14" t="s">
        <v>85</v>
      </c>
      <c r="B55" s="20"/>
      <c r="C55" s="20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8">
        <f t="shared" si="4"/>
        <v>0</v>
      </c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8">
        <f t="shared" si="5"/>
        <v>0</v>
      </c>
      <c r="AF55" s="8">
        <f t="shared" si="6"/>
        <v>0</v>
      </c>
      <c r="AG55" s="8">
        <f t="shared" si="7"/>
        <v>1</v>
      </c>
      <c r="AH55" s="10"/>
      <c r="AI55" s="11"/>
      <c r="AJ55" s="23"/>
    </row>
    <row r="56" spans="1:36" s="2" customFormat="1" x14ac:dyDescent="0.15">
      <c r="A56" s="14" t="s">
        <v>86</v>
      </c>
      <c r="B56" s="20"/>
      <c r="C56" s="20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9">
        <f t="shared" si="4"/>
        <v>0</v>
      </c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8">
        <f t="shared" si="5"/>
        <v>0</v>
      </c>
      <c r="AF56" s="8">
        <f t="shared" si="6"/>
        <v>0</v>
      </c>
      <c r="AG56" s="8">
        <f t="shared" si="7"/>
        <v>1</v>
      </c>
      <c r="AH56" s="10"/>
      <c r="AI56" s="11"/>
      <c r="AJ56" s="23"/>
    </row>
    <row r="57" spans="1:36" s="2" customFormat="1" x14ac:dyDescent="0.15">
      <c r="A57" s="14" t="s">
        <v>87</v>
      </c>
      <c r="B57" s="21"/>
      <c r="C57" s="21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8">
        <f t="shared" si="4"/>
        <v>0</v>
      </c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8">
        <f t="shared" si="5"/>
        <v>0</v>
      </c>
      <c r="AF57" s="8">
        <f t="shared" si="6"/>
        <v>0</v>
      </c>
      <c r="AG57" s="8">
        <f t="shared" si="7"/>
        <v>1</v>
      </c>
      <c r="AH57" s="10"/>
      <c r="AI57" s="11"/>
      <c r="AJ57" s="23"/>
    </row>
    <row r="58" spans="1:36" s="2" customFormat="1" x14ac:dyDescent="0.15">
      <c r="A58" s="14" t="s">
        <v>88</v>
      </c>
      <c r="B58" s="21"/>
      <c r="C58" s="21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8">
        <f t="shared" si="4"/>
        <v>0</v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8">
        <f t="shared" si="5"/>
        <v>0</v>
      </c>
      <c r="AF58" s="8">
        <f t="shared" si="6"/>
        <v>0</v>
      </c>
      <c r="AG58" s="8">
        <f t="shared" si="7"/>
        <v>1</v>
      </c>
      <c r="AH58" s="10"/>
      <c r="AI58" s="11"/>
      <c r="AJ58" s="23"/>
    </row>
    <row r="59" spans="1:36" s="2" customFormat="1" x14ac:dyDescent="0.15">
      <c r="A59" s="14" t="s">
        <v>89</v>
      </c>
      <c r="B59" s="21"/>
      <c r="C59" s="21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9">
        <f t="shared" si="4"/>
        <v>0</v>
      </c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8">
        <f t="shared" si="5"/>
        <v>0</v>
      </c>
      <c r="AF59" s="8">
        <f t="shared" si="6"/>
        <v>0</v>
      </c>
      <c r="AG59" s="8">
        <f t="shared" si="7"/>
        <v>1</v>
      </c>
      <c r="AH59" s="10"/>
      <c r="AI59" s="11"/>
      <c r="AJ59" s="23"/>
    </row>
    <row r="60" spans="1:36" s="2" customFormat="1" x14ac:dyDescent="0.15">
      <c r="A60" s="14" t="s">
        <v>90</v>
      </c>
      <c r="B60" s="21"/>
      <c r="C60" s="21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8">
        <f t="shared" si="4"/>
        <v>0</v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8">
        <f t="shared" si="5"/>
        <v>0</v>
      </c>
      <c r="AF60" s="8">
        <f t="shared" si="6"/>
        <v>0</v>
      </c>
      <c r="AG60" s="8">
        <f t="shared" si="7"/>
        <v>1</v>
      </c>
      <c r="AH60" s="10"/>
      <c r="AI60" s="11"/>
      <c r="AJ60" s="23"/>
    </row>
    <row r="61" spans="1:36" s="2" customFormat="1" x14ac:dyDescent="0.15">
      <c r="A61" s="14" t="s">
        <v>91</v>
      </c>
      <c r="B61" s="21"/>
      <c r="C61" s="21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8">
        <f t="shared" si="4"/>
        <v>0</v>
      </c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8">
        <f t="shared" si="5"/>
        <v>0</v>
      </c>
      <c r="AF61" s="8">
        <f t="shared" si="6"/>
        <v>0</v>
      </c>
      <c r="AG61" s="8">
        <f t="shared" si="7"/>
        <v>1</v>
      </c>
      <c r="AH61" s="10"/>
      <c r="AI61" s="11"/>
      <c r="AJ61" s="23"/>
    </row>
    <row r="62" spans="1:36" s="2" customFormat="1" x14ac:dyDescent="0.15">
      <c r="A62" s="14" t="s">
        <v>92</v>
      </c>
      <c r="B62" s="21"/>
      <c r="C62" s="21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9">
        <f t="shared" si="4"/>
        <v>0</v>
      </c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8">
        <f t="shared" si="5"/>
        <v>0</v>
      </c>
      <c r="AF62" s="8">
        <f t="shared" si="6"/>
        <v>0</v>
      </c>
      <c r="AG62" s="8">
        <f t="shared" si="7"/>
        <v>1</v>
      </c>
      <c r="AH62" s="10"/>
      <c r="AI62" s="11"/>
      <c r="AJ62" s="23"/>
    </row>
    <row r="63" spans="1:36" s="2" customFormat="1" x14ac:dyDescent="0.15">
      <c r="A63" s="14" t="s">
        <v>93</v>
      </c>
      <c r="B63" s="21"/>
      <c r="C63" s="21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8">
        <f t="shared" si="4"/>
        <v>0</v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8">
        <f t="shared" si="5"/>
        <v>0</v>
      </c>
      <c r="AF63" s="8">
        <f t="shared" si="6"/>
        <v>0</v>
      </c>
      <c r="AG63" s="8">
        <f t="shared" si="7"/>
        <v>1</v>
      </c>
      <c r="AH63" s="10"/>
      <c r="AI63" s="11"/>
      <c r="AJ63" s="23"/>
    </row>
    <row r="64" spans="1:36" s="2" customFormat="1" x14ac:dyDescent="0.15">
      <c r="A64" s="14" t="s">
        <v>94</v>
      </c>
      <c r="B64" s="21"/>
      <c r="C64" s="21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8">
        <f t="shared" si="4"/>
        <v>0</v>
      </c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8">
        <f t="shared" si="5"/>
        <v>0</v>
      </c>
      <c r="AF64" s="8">
        <f t="shared" si="6"/>
        <v>0</v>
      </c>
      <c r="AG64" s="8">
        <f t="shared" si="7"/>
        <v>1</v>
      </c>
      <c r="AH64" s="10"/>
      <c r="AI64" s="11"/>
      <c r="AJ64" s="23"/>
    </row>
    <row r="65" spans="1:36" s="2" customFormat="1" x14ac:dyDescent="0.15">
      <c r="A65" s="14" t="s">
        <v>95</v>
      </c>
      <c r="B65" s="21"/>
      <c r="C65" s="21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9">
        <f t="shared" si="4"/>
        <v>0</v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8">
        <f t="shared" si="5"/>
        <v>0</v>
      </c>
      <c r="AF65" s="8">
        <f t="shared" si="6"/>
        <v>0</v>
      </c>
      <c r="AG65" s="8">
        <f t="shared" si="7"/>
        <v>1</v>
      </c>
      <c r="AH65" s="10"/>
      <c r="AI65" s="11"/>
      <c r="AJ65" s="23"/>
    </row>
    <row r="66" spans="1:36" s="2" customFormat="1" x14ac:dyDescent="0.15">
      <c r="A66" s="14" t="s">
        <v>96</v>
      </c>
      <c r="B66" s="21"/>
      <c r="C66" s="21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8">
        <f t="shared" si="4"/>
        <v>0</v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8">
        <f t="shared" si="5"/>
        <v>0</v>
      </c>
      <c r="AF66" s="8">
        <f t="shared" si="6"/>
        <v>0</v>
      </c>
      <c r="AG66" s="8">
        <f t="shared" si="7"/>
        <v>1</v>
      </c>
      <c r="AH66" s="10"/>
      <c r="AI66" s="11"/>
      <c r="AJ66" s="23"/>
    </row>
    <row r="67" spans="1:36" s="2" customFormat="1" x14ac:dyDescent="0.15">
      <c r="A67" s="14" t="s">
        <v>108</v>
      </c>
      <c r="B67" s="21"/>
      <c r="C67" s="21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9">
        <f t="shared" ref="Q67:Q96" si="8">((SUM(D67:P67)-MAX(D67:P67)-MIN(D67:P67))/(COUNTA(D67:P67)-2))</f>
        <v>0</v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8">
        <f t="shared" ref="AE67:AE96" si="9">((SUM(R67:AD67)-MAX(R67:AD67)-MIN(R67:AD67))/(COUNTA(R67:AD67)-2))</f>
        <v>0</v>
      </c>
      <c r="AF67" s="8">
        <f t="shared" ref="AF67:AF96" si="10">Q67*0.7+AE67*0.3</f>
        <v>0</v>
      </c>
      <c r="AG67" s="8">
        <f t="shared" ref="AG67:AG96" si="11">RANK(AF67,$AF:$AF)</f>
        <v>1</v>
      </c>
      <c r="AH67" s="10"/>
      <c r="AI67" s="11"/>
      <c r="AJ67" s="23"/>
    </row>
    <row r="68" spans="1:36" s="2" customFormat="1" x14ac:dyDescent="0.15">
      <c r="A68" s="14" t="s">
        <v>109</v>
      </c>
      <c r="B68" s="21"/>
      <c r="C68" s="21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8">
        <f t="shared" si="8"/>
        <v>0</v>
      </c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8">
        <f t="shared" si="9"/>
        <v>0</v>
      </c>
      <c r="AF68" s="8">
        <f t="shared" si="10"/>
        <v>0</v>
      </c>
      <c r="AG68" s="8">
        <f t="shared" si="11"/>
        <v>1</v>
      </c>
      <c r="AH68" s="10"/>
      <c r="AI68" s="11"/>
      <c r="AJ68" s="23"/>
    </row>
    <row r="69" spans="1:36" s="2" customFormat="1" x14ac:dyDescent="0.15">
      <c r="A69" s="14" t="s">
        <v>110</v>
      </c>
      <c r="B69" s="21"/>
      <c r="C69" s="21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9">
        <f t="shared" si="8"/>
        <v>0</v>
      </c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8">
        <f t="shared" si="9"/>
        <v>0</v>
      </c>
      <c r="AF69" s="8">
        <f t="shared" si="10"/>
        <v>0</v>
      </c>
      <c r="AG69" s="8">
        <f t="shared" si="11"/>
        <v>1</v>
      </c>
      <c r="AH69" s="10"/>
      <c r="AI69" s="11"/>
      <c r="AJ69" s="23"/>
    </row>
    <row r="70" spans="1:36" s="2" customFormat="1" x14ac:dyDescent="0.15">
      <c r="A70" s="14" t="s">
        <v>111</v>
      </c>
      <c r="B70" s="21"/>
      <c r="C70" s="21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8">
        <f t="shared" si="8"/>
        <v>0</v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8">
        <f t="shared" si="9"/>
        <v>0</v>
      </c>
      <c r="AF70" s="8">
        <f t="shared" si="10"/>
        <v>0</v>
      </c>
      <c r="AG70" s="8">
        <f t="shared" si="11"/>
        <v>1</v>
      </c>
      <c r="AH70" s="10"/>
      <c r="AI70" s="11"/>
      <c r="AJ70" s="23"/>
    </row>
    <row r="71" spans="1:36" s="2" customFormat="1" x14ac:dyDescent="0.15">
      <c r="A71" s="14" t="s">
        <v>112</v>
      </c>
      <c r="B71" s="21"/>
      <c r="C71" s="21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9">
        <f t="shared" si="8"/>
        <v>0</v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8">
        <f t="shared" si="9"/>
        <v>0</v>
      </c>
      <c r="AF71" s="8">
        <f t="shared" si="10"/>
        <v>0</v>
      </c>
      <c r="AG71" s="8">
        <f t="shared" si="11"/>
        <v>1</v>
      </c>
      <c r="AH71" s="10"/>
      <c r="AI71" s="11"/>
      <c r="AJ71" s="23"/>
    </row>
    <row r="72" spans="1:36" s="2" customFormat="1" x14ac:dyDescent="0.15">
      <c r="A72" s="14" t="s">
        <v>113</v>
      </c>
      <c r="B72" s="21"/>
      <c r="C72" s="21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8">
        <f t="shared" si="8"/>
        <v>0</v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8">
        <f t="shared" si="9"/>
        <v>0</v>
      </c>
      <c r="AF72" s="8">
        <f t="shared" si="10"/>
        <v>0</v>
      </c>
      <c r="AG72" s="8">
        <f t="shared" si="11"/>
        <v>1</v>
      </c>
      <c r="AH72" s="10"/>
      <c r="AI72" s="11"/>
      <c r="AJ72" s="23"/>
    </row>
    <row r="73" spans="1:36" s="2" customFormat="1" x14ac:dyDescent="0.15">
      <c r="A73" s="14" t="s">
        <v>114</v>
      </c>
      <c r="B73" s="21"/>
      <c r="C73" s="21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9">
        <f t="shared" si="8"/>
        <v>0</v>
      </c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8">
        <f t="shared" si="9"/>
        <v>0</v>
      </c>
      <c r="AF73" s="8">
        <f t="shared" si="10"/>
        <v>0</v>
      </c>
      <c r="AG73" s="8">
        <f t="shared" si="11"/>
        <v>1</v>
      </c>
      <c r="AH73" s="10"/>
      <c r="AI73" s="11"/>
      <c r="AJ73" s="23"/>
    </row>
    <row r="74" spans="1:36" s="2" customFormat="1" x14ac:dyDescent="0.15">
      <c r="A74" s="14" t="s">
        <v>115</v>
      </c>
      <c r="B74" s="21"/>
      <c r="C74" s="21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8">
        <f t="shared" si="8"/>
        <v>0</v>
      </c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8">
        <f t="shared" si="9"/>
        <v>0</v>
      </c>
      <c r="AF74" s="8">
        <f t="shared" si="10"/>
        <v>0</v>
      </c>
      <c r="AG74" s="8">
        <f t="shared" si="11"/>
        <v>1</v>
      </c>
      <c r="AH74" s="10"/>
      <c r="AI74" s="11"/>
      <c r="AJ74" s="23"/>
    </row>
    <row r="75" spans="1:36" s="2" customFormat="1" x14ac:dyDescent="0.15">
      <c r="A75" s="14" t="s">
        <v>116</v>
      </c>
      <c r="B75" s="21"/>
      <c r="C75" s="21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9">
        <f t="shared" si="8"/>
        <v>0</v>
      </c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8">
        <f t="shared" si="9"/>
        <v>0</v>
      </c>
      <c r="AF75" s="8">
        <f t="shared" si="10"/>
        <v>0</v>
      </c>
      <c r="AG75" s="8">
        <f t="shared" si="11"/>
        <v>1</v>
      </c>
      <c r="AH75" s="10"/>
      <c r="AI75" s="11"/>
      <c r="AJ75" s="23"/>
    </row>
    <row r="76" spans="1:36" s="2" customFormat="1" x14ac:dyDescent="0.15">
      <c r="A76" s="14" t="s">
        <v>117</v>
      </c>
      <c r="B76" s="21"/>
      <c r="C76" s="21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8">
        <f t="shared" si="8"/>
        <v>0</v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8">
        <f t="shared" si="9"/>
        <v>0</v>
      </c>
      <c r="AF76" s="8">
        <f t="shared" si="10"/>
        <v>0</v>
      </c>
      <c r="AG76" s="8">
        <f t="shared" si="11"/>
        <v>1</v>
      </c>
      <c r="AH76" s="10"/>
      <c r="AI76" s="11"/>
      <c r="AJ76" s="23"/>
    </row>
    <row r="77" spans="1:36" s="2" customFormat="1" x14ac:dyDescent="0.15">
      <c r="A77" s="14" t="s">
        <v>118</v>
      </c>
      <c r="B77" s="21"/>
      <c r="C77" s="21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9">
        <f t="shared" si="8"/>
        <v>0</v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8">
        <f t="shared" si="9"/>
        <v>0</v>
      </c>
      <c r="AF77" s="8">
        <f t="shared" si="10"/>
        <v>0</v>
      </c>
      <c r="AG77" s="8">
        <f t="shared" si="11"/>
        <v>1</v>
      </c>
      <c r="AH77" s="10"/>
      <c r="AI77" s="11"/>
      <c r="AJ77" s="23"/>
    </row>
    <row r="78" spans="1:36" s="2" customFormat="1" x14ac:dyDescent="0.15">
      <c r="A78" s="14" t="s">
        <v>119</v>
      </c>
      <c r="B78" s="21"/>
      <c r="C78" s="21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8">
        <f t="shared" si="8"/>
        <v>0</v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8">
        <f t="shared" si="9"/>
        <v>0</v>
      </c>
      <c r="AF78" s="8">
        <f t="shared" si="10"/>
        <v>0</v>
      </c>
      <c r="AG78" s="8">
        <f t="shared" si="11"/>
        <v>1</v>
      </c>
      <c r="AH78" s="10"/>
      <c r="AI78" s="11"/>
      <c r="AJ78" s="23"/>
    </row>
    <row r="79" spans="1:36" s="2" customFormat="1" x14ac:dyDescent="0.15">
      <c r="A79" s="14" t="s">
        <v>120</v>
      </c>
      <c r="B79" s="21"/>
      <c r="C79" s="21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9">
        <f t="shared" si="8"/>
        <v>0</v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8">
        <f t="shared" si="9"/>
        <v>0</v>
      </c>
      <c r="AF79" s="8">
        <f t="shared" si="10"/>
        <v>0</v>
      </c>
      <c r="AG79" s="8">
        <f t="shared" si="11"/>
        <v>1</v>
      </c>
      <c r="AH79" s="10"/>
      <c r="AI79" s="11"/>
      <c r="AJ79" s="23"/>
    </row>
    <row r="80" spans="1:36" s="2" customFormat="1" x14ac:dyDescent="0.15">
      <c r="A80" s="14" t="s">
        <v>121</v>
      </c>
      <c r="B80" s="21"/>
      <c r="C80" s="21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8">
        <f t="shared" si="8"/>
        <v>0</v>
      </c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8">
        <f t="shared" si="9"/>
        <v>0</v>
      </c>
      <c r="AF80" s="8">
        <f t="shared" si="10"/>
        <v>0</v>
      </c>
      <c r="AG80" s="8">
        <f t="shared" si="11"/>
        <v>1</v>
      </c>
      <c r="AH80" s="10"/>
      <c r="AI80" s="11"/>
      <c r="AJ80" s="23"/>
    </row>
    <row r="81" spans="1:36" s="2" customFormat="1" x14ac:dyDescent="0.15">
      <c r="A81" s="14" t="s">
        <v>122</v>
      </c>
      <c r="B81" s="21"/>
      <c r="C81" s="21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9">
        <f t="shared" si="8"/>
        <v>0</v>
      </c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8">
        <f t="shared" si="9"/>
        <v>0</v>
      </c>
      <c r="AF81" s="8">
        <f t="shared" si="10"/>
        <v>0</v>
      </c>
      <c r="AG81" s="8">
        <f t="shared" si="11"/>
        <v>1</v>
      </c>
      <c r="AH81" s="10"/>
      <c r="AI81" s="11"/>
      <c r="AJ81" s="23"/>
    </row>
    <row r="82" spans="1:36" s="2" customFormat="1" x14ac:dyDescent="0.15">
      <c r="A82" s="14" t="s">
        <v>123</v>
      </c>
      <c r="B82" s="21"/>
      <c r="C82" s="21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8">
        <f t="shared" si="8"/>
        <v>0</v>
      </c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8">
        <f t="shared" si="9"/>
        <v>0</v>
      </c>
      <c r="AF82" s="8">
        <f t="shared" si="10"/>
        <v>0</v>
      </c>
      <c r="AG82" s="8">
        <f t="shared" si="11"/>
        <v>1</v>
      </c>
      <c r="AH82" s="10"/>
      <c r="AI82" s="11"/>
      <c r="AJ82" s="23"/>
    </row>
    <row r="83" spans="1:36" s="2" customFormat="1" x14ac:dyDescent="0.15">
      <c r="A83" s="14" t="s">
        <v>124</v>
      </c>
      <c r="B83" s="21"/>
      <c r="C83" s="21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9">
        <f t="shared" si="8"/>
        <v>0</v>
      </c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8">
        <f t="shared" si="9"/>
        <v>0</v>
      </c>
      <c r="AF83" s="8">
        <f t="shared" si="10"/>
        <v>0</v>
      </c>
      <c r="AG83" s="8">
        <f t="shared" si="11"/>
        <v>1</v>
      </c>
      <c r="AH83" s="10"/>
      <c r="AI83" s="11"/>
      <c r="AJ83" s="23"/>
    </row>
    <row r="84" spans="1:36" s="2" customFormat="1" x14ac:dyDescent="0.15">
      <c r="A84" s="14" t="s">
        <v>125</v>
      </c>
      <c r="B84" s="21"/>
      <c r="C84" s="21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8">
        <f t="shared" si="8"/>
        <v>0</v>
      </c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8">
        <f t="shared" si="9"/>
        <v>0</v>
      </c>
      <c r="AF84" s="8">
        <f t="shared" si="10"/>
        <v>0</v>
      </c>
      <c r="AG84" s="8">
        <f t="shared" si="11"/>
        <v>1</v>
      </c>
      <c r="AH84" s="10"/>
      <c r="AI84" s="11"/>
      <c r="AJ84" s="23"/>
    </row>
    <row r="85" spans="1:36" s="2" customFormat="1" x14ac:dyDescent="0.15">
      <c r="A85" s="14" t="s">
        <v>126</v>
      </c>
      <c r="B85" s="21"/>
      <c r="C85" s="21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9">
        <f t="shared" si="8"/>
        <v>0</v>
      </c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8">
        <f t="shared" si="9"/>
        <v>0</v>
      </c>
      <c r="AF85" s="8">
        <f t="shared" si="10"/>
        <v>0</v>
      </c>
      <c r="AG85" s="8">
        <f t="shared" si="11"/>
        <v>1</v>
      </c>
      <c r="AH85" s="10"/>
      <c r="AI85" s="11"/>
      <c r="AJ85" s="23"/>
    </row>
    <row r="86" spans="1:36" s="2" customFormat="1" x14ac:dyDescent="0.15">
      <c r="A86" s="14" t="s">
        <v>127</v>
      </c>
      <c r="B86" s="21"/>
      <c r="C86" s="21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8">
        <f t="shared" si="8"/>
        <v>0</v>
      </c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8">
        <f t="shared" si="9"/>
        <v>0</v>
      </c>
      <c r="AF86" s="8">
        <f t="shared" si="10"/>
        <v>0</v>
      </c>
      <c r="AG86" s="8">
        <f t="shared" si="11"/>
        <v>1</v>
      </c>
      <c r="AH86" s="10"/>
      <c r="AI86" s="11"/>
      <c r="AJ86" s="23"/>
    </row>
    <row r="87" spans="1:36" s="2" customFormat="1" x14ac:dyDescent="0.15">
      <c r="A87" s="14" t="s">
        <v>128</v>
      </c>
      <c r="B87" s="21"/>
      <c r="C87" s="21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9">
        <f t="shared" si="8"/>
        <v>0</v>
      </c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8">
        <f t="shared" si="9"/>
        <v>0</v>
      </c>
      <c r="AF87" s="8">
        <f t="shared" si="10"/>
        <v>0</v>
      </c>
      <c r="AG87" s="8">
        <f t="shared" si="11"/>
        <v>1</v>
      </c>
      <c r="AH87" s="10"/>
      <c r="AI87" s="11"/>
      <c r="AJ87" s="23"/>
    </row>
    <row r="88" spans="1:36" s="2" customFormat="1" x14ac:dyDescent="0.15">
      <c r="A88" s="14" t="s">
        <v>129</v>
      </c>
      <c r="B88" s="21"/>
      <c r="C88" s="21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8">
        <f t="shared" si="8"/>
        <v>0</v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8">
        <f t="shared" si="9"/>
        <v>0</v>
      </c>
      <c r="AF88" s="8">
        <f t="shared" si="10"/>
        <v>0</v>
      </c>
      <c r="AG88" s="8">
        <f t="shared" si="11"/>
        <v>1</v>
      </c>
      <c r="AH88" s="10"/>
      <c r="AI88" s="11"/>
      <c r="AJ88" s="23"/>
    </row>
    <row r="89" spans="1:36" s="2" customFormat="1" x14ac:dyDescent="0.15">
      <c r="A89" s="14" t="s">
        <v>130</v>
      </c>
      <c r="B89" s="21"/>
      <c r="C89" s="21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9">
        <f t="shared" si="8"/>
        <v>0</v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8">
        <f t="shared" si="9"/>
        <v>0</v>
      </c>
      <c r="AF89" s="8">
        <f t="shared" si="10"/>
        <v>0</v>
      </c>
      <c r="AG89" s="8">
        <f t="shared" si="11"/>
        <v>1</v>
      </c>
      <c r="AH89" s="10"/>
      <c r="AI89" s="11"/>
      <c r="AJ89" s="23"/>
    </row>
    <row r="90" spans="1:36" s="2" customFormat="1" x14ac:dyDescent="0.15">
      <c r="A90" s="14" t="s">
        <v>131</v>
      </c>
      <c r="B90" s="21"/>
      <c r="C90" s="21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8">
        <f t="shared" si="8"/>
        <v>0</v>
      </c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8">
        <f t="shared" si="9"/>
        <v>0</v>
      </c>
      <c r="AF90" s="8">
        <f t="shared" si="10"/>
        <v>0</v>
      </c>
      <c r="AG90" s="8">
        <f t="shared" si="11"/>
        <v>1</v>
      </c>
      <c r="AH90" s="10"/>
      <c r="AI90" s="11"/>
      <c r="AJ90" s="23"/>
    </row>
    <row r="91" spans="1:36" s="2" customFormat="1" x14ac:dyDescent="0.15">
      <c r="A91" s="14" t="s">
        <v>132</v>
      </c>
      <c r="B91" s="21"/>
      <c r="C91" s="21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9">
        <f t="shared" si="8"/>
        <v>0</v>
      </c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8">
        <f t="shared" si="9"/>
        <v>0</v>
      </c>
      <c r="AF91" s="8">
        <f t="shared" si="10"/>
        <v>0</v>
      </c>
      <c r="AG91" s="8">
        <f t="shared" si="11"/>
        <v>1</v>
      </c>
      <c r="AH91" s="10"/>
      <c r="AI91" s="11"/>
      <c r="AJ91" s="23"/>
    </row>
    <row r="92" spans="1:36" s="2" customFormat="1" x14ac:dyDescent="0.15">
      <c r="A92" s="14" t="s">
        <v>133</v>
      </c>
      <c r="B92" s="21"/>
      <c r="C92" s="21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8">
        <f t="shared" si="8"/>
        <v>0</v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8">
        <f t="shared" si="9"/>
        <v>0</v>
      </c>
      <c r="AF92" s="8">
        <f t="shared" si="10"/>
        <v>0</v>
      </c>
      <c r="AG92" s="8">
        <f t="shared" si="11"/>
        <v>1</v>
      </c>
      <c r="AH92" s="10"/>
      <c r="AI92" s="11"/>
      <c r="AJ92" s="23"/>
    </row>
    <row r="93" spans="1:36" s="2" customFormat="1" x14ac:dyDescent="0.15">
      <c r="A93" s="14" t="s">
        <v>134</v>
      </c>
      <c r="B93" s="21"/>
      <c r="C93" s="21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9">
        <f t="shared" si="8"/>
        <v>0</v>
      </c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8">
        <f t="shared" si="9"/>
        <v>0</v>
      </c>
      <c r="AF93" s="8">
        <f t="shared" si="10"/>
        <v>0</v>
      </c>
      <c r="AG93" s="8">
        <f t="shared" si="11"/>
        <v>1</v>
      </c>
      <c r="AH93" s="10"/>
      <c r="AI93" s="11"/>
      <c r="AJ93" s="23"/>
    </row>
    <row r="94" spans="1:36" s="2" customFormat="1" x14ac:dyDescent="0.15">
      <c r="A94" s="14" t="s">
        <v>135</v>
      </c>
      <c r="B94" s="21"/>
      <c r="C94" s="21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8">
        <f t="shared" si="8"/>
        <v>0</v>
      </c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8">
        <f t="shared" si="9"/>
        <v>0</v>
      </c>
      <c r="AF94" s="8">
        <f t="shared" si="10"/>
        <v>0</v>
      </c>
      <c r="AG94" s="8">
        <f t="shared" si="11"/>
        <v>1</v>
      </c>
      <c r="AH94" s="10"/>
      <c r="AI94" s="11"/>
      <c r="AJ94" s="23"/>
    </row>
    <row r="95" spans="1:36" s="2" customFormat="1" x14ac:dyDescent="0.15">
      <c r="A95" s="14" t="s">
        <v>136</v>
      </c>
      <c r="B95" s="21"/>
      <c r="C95" s="21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9">
        <f t="shared" si="8"/>
        <v>0</v>
      </c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8">
        <f t="shared" si="9"/>
        <v>0</v>
      </c>
      <c r="AF95" s="8">
        <f t="shared" si="10"/>
        <v>0</v>
      </c>
      <c r="AG95" s="8">
        <f t="shared" si="11"/>
        <v>1</v>
      </c>
      <c r="AH95" s="10"/>
      <c r="AI95" s="11"/>
      <c r="AJ95" s="23"/>
    </row>
    <row r="96" spans="1:36" s="2" customFormat="1" x14ac:dyDescent="0.15">
      <c r="A96" s="14" t="s">
        <v>137</v>
      </c>
      <c r="B96" s="21"/>
      <c r="C96" s="21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8">
        <f t="shared" si="8"/>
        <v>0</v>
      </c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8">
        <f t="shared" si="9"/>
        <v>0</v>
      </c>
      <c r="AF96" s="8">
        <f t="shared" si="10"/>
        <v>0</v>
      </c>
      <c r="AG96" s="8">
        <f t="shared" si="11"/>
        <v>1</v>
      </c>
      <c r="AH96" s="10"/>
      <c r="AI96" s="11"/>
      <c r="AJ96" s="23"/>
    </row>
    <row r="97" spans="4:36" s="2" customFormat="1" x14ac:dyDescent="0.1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J97" s="24"/>
    </row>
    <row r="98" spans="4:36" s="2" customFormat="1" x14ac:dyDescent="0.1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J98" s="24"/>
    </row>
    <row r="99" spans="4:36" s="2" customFormat="1" x14ac:dyDescent="0.1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J99" s="24"/>
    </row>
    <row r="100" spans="4:36" s="2" customFormat="1" x14ac:dyDescent="0.1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J100" s="24"/>
    </row>
    <row r="101" spans="4:36" s="2" customFormat="1" x14ac:dyDescent="0.1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J101" s="24"/>
    </row>
    <row r="102" spans="4:36" s="2" customFormat="1" x14ac:dyDescent="0.1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J102" s="24"/>
    </row>
    <row r="103" spans="4:36" s="2" customFormat="1" x14ac:dyDescent="0.1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J103" s="24"/>
    </row>
    <row r="104" spans="4:36" s="2" customFormat="1" x14ac:dyDescent="0.1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J104" s="24"/>
    </row>
    <row r="105" spans="4:36" s="2" customFormat="1" x14ac:dyDescent="0.1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J105" s="24"/>
    </row>
    <row r="106" spans="4:36" s="2" customFormat="1" x14ac:dyDescent="0.1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J106" s="24"/>
    </row>
    <row r="107" spans="4:36" s="2" customFormat="1" x14ac:dyDescent="0.1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J107" s="24"/>
    </row>
    <row r="108" spans="4:36" s="2" customFormat="1" x14ac:dyDescent="0.1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J108" s="24"/>
    </row>
    <row r="109" spans="4:36" s="2" customFormat="1" x14ac:dyDescent="0.1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J109" s="24"/>
    </row>
    <row r="110" spans="4:36" s="2" customFormat="1" x14ac:dyDescent="0.1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J110" s="24"/>
    </row>
    <row r="111" spans="4:36" s="2" customFormat="1" x14ac:dyDescent="0.1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J111" s="24"/>
    </row>
    <row r="112" spans="4:36" s="2" customFormat="1" x14ac:dyDescent="0.1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J112" s="24"/>
    </row>
    <row r="113" spans="4:36" s="2" customFormat="1" x14ac:dyDescent="0.1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J113" s="24"/>
    </row>
    <row r="114" spans="4:36" s="2" customFormat="1" x14ac:dyDescent="0.1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J114" s="24"/>
    </row>
    <row r="115" spans="4:36" s="2" customFormat="1" x14ac:dyDescent="0.1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J115" s="24"/>
    </row>
    <row r="116" spans="4:36" s="2" customFormat="1" x14ac:dyDescent="0.1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J116" s="24"/>
    </row>
    <row r="117" spans="4:36" s="2" customFormat="1" x14ac:dyDescent="0.1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J117" s="24"/>
    </row>
    <row r="118" spans="4:36" s="2" customFormat="1" x14ac:dyDescent="0.1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J118" s="24"/>
    </row>
    <row r="119" spans="4:36" s="2" customFormat="1" x14ac:dyDescent="0.1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J119" s="24"/>
    </row>
  </sheetData>
  <sheetProtection insertRows="0" sort="0"/>
  <autoFilter ref="A1:AJ5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sortState ref="A7:AT9">
    <sortCondition descending="1" ref="AF7:AF9"/>
    <sortCondition descending="1" ref="AJ7:AJ9"/>
  </sortState>
  <mergeCells count="38">
    <mergeCell ref="A5:A6"/>
    <mergeCell ref="A1:AG1"/>
    <mergeCell ref="AF5:AF6"/>
    <mergeCell ref="AG5:AG6"/>
    <mergeCell ref="C2:E2"/>
    <mergeCell ref="B5:B6"/>
    <mergeCell ref="A2:B2"/>
    <mergeCell ref="A3:B3"/>
    <mergeCell ref="A4:B4"/>
    <mergeCell ref="R2:U2"/>
    <mergeCell ref="F2:G2"/>
    <mergeCell ref="H2:O2"/>
    <mergeCell ref="P2:Q2"/>
    <mergeCell ref="D3:G3"/>
    <mergeCell ref="D5:Q5"/>
    <mergeCell ref="R5:AE5"/>
    <mergeCell ref="C5:C6"/>
    <mergeCell ref="H3:O3"/>
    <mergeCell ref="H4:O4"/>
    <mergeCell ref="P4:S4"/>
    <mergeCell ref="T4:U4"/>
    <mergeCell ref="P3:U3"/>
    <mergeCell ref="D4:G4"/>
    <mergeCell ref="AJ5:AJ6"/>
    <mergeCell ref="X3:AE3"/>
    <mergeCell ref="AH2:AJ2"/>
    <mergeCell ref="AI3:AJ3"/>
    <mergeCell ref="AI4:AJ4"/>
    <mergeCell ref="V4:AD4"/>
    <mergeCell ref="AG3:AH3"/>
    <mergeCell ref="AG4:AH4"/>
    <mergeCell ref="AE4:AF4"/>
    <mergeCell ref="AI5:AI6"/>
    <mergeCell ref="V2:W2"/>
    <mergeCell ref="X2:AE2"/>
    <mergeCell ref="AF2:AG2"/>
    <mergeCell ref="V3:W3"/>
    <mergeCell ref="AH5:AH6"/>
  </mergeCells>
  <phoneticPr fontId="3" type="noConversion"/>
  <dataValidations count="1">
    <dataValidation type="whole" allowBlank="1" showInputMessage="1" showErrorMessage="1" sqref="D7:P96 R7:AD96">
      <formula1>60</formula1>
      <formula2>95</formula2>
    </dataValidation>
  </dataValidations>
  <pageMargins left="0.39370078740157483" right="0.23622047244094491" top="0.78740157480314965" bottom="0.35433070866141736" header="0.31496062992125984" footer="0.14000000000000001"/>
  <pageSetup paperSize="9" scale="89" fitToHeight="0" orientation="landscape" r:id="rId1"/>
  <headerFooter>
    <oddFooter>&amp;C第&amp;P页，共&amp;N页。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Sheet1!$M$1:$M$5</xm:f>
          </x14:formula1>
          <xm:sqref>AH7:AH96</xm:sqref>
        </x14:dataValidation>
        <x14:dataValidation type="list" showInputMessage="1" showErrorMessage="1">
          <x14:formula1>
            <xm:f>Sheet1!$M$1:$M$4</xm:f>
          </x14:formula1>
          <xm:sqref>AH7:AH96</xm:sqref>
        </x14:dataValidation>
        <x14:dataValidation type="list" allowBlank="1" showInputMessage="1" showErrorMessage="1">
          <x14:formula1>
            <xm:f>Sheet1!$O$1:$O$6</xm:f>
          </x14:formula1>
          <xm:sqref>AJ7:AJ96</xm:sqref>
        </x14:dataValidation>
        <x14:dataValidation type="list" showInputMessage="1" showErrorMessage="1">
          <x14:formula1>
            <xm:f>Sheet1!$O$1:$O$6</xm:f>
          </x14:formula1>
          <xm:sqref>AJ7:AJ96</xm:sqref>
        </x14:dataValidation>
        <x14:dataValidation type="list" allowBlank="1" showInputMessage="1" showErrorMessage="1">
          <x14:formula1>
            <xm:f>Sheet1!$N$1:$N$9</xm:f>
          </x14:formula1>
          <xm:sqref>AI7:AI96</xm:sqref>
        </x14:dataValidation>
        <x14:dataValidation type="list" allowBlank="1" showInputMessage="1" showErrorMessage="1">
          <x14:formula1>
            <xm:f>Sheet1!$N$2:$N$9</xm:f>
          </x14:formula1>
          <xm:sqref>AI7:AI96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O9"/>
  <sheetViews>
    <sheetView topLeftCell="D1" workbookViewId="0">
      <selection activeCell="N13" sqref="N13"/>
    </sheetView>
  </sheetViews>
  <sheetFormatPr defaultColWidth="9" defaultRowHeight="14.25" x14ac:dyDescent="0.15"/>
  <cols>
    <col min="12" max="13" width="9" customWidth="1"/>
    <col min="14" max="14" width="13" customWidth="1"/>
    <col min="15" max="15" width="9" customWidth="1"/>
  </cols>
  <sheetData>
    <row r="1" spans="13:15" x14ac:dyDescent="0.15">
      <c r="M1" s="3" t="s">
        <v>20</v>
      </c>
      <c r="O1" s="3"/>
    </row>
    <row r="2" spans="13:15" x14ac:dyDescent="0.15">
      <c r="M2" s="3" t="s">
        <v>17</v>
      </c>
      <c r="N2" s="6" t="s">
        <v>138</v>
      </c>
      <c r="O2" t="s">
        <v>149</v>
      </c>
    </row>
    <row r="3" spans="13:15" x14ac:dyDescent="0.15">
      <c r="M3" s="3" t="s">
        <v>18</v>
      </c>
      <c r="N3" s="6" t="s">
        <v>139</v>
      </c>
      <c r="O3" t="s">
        <v>150</v>
      </c>
    </row>
    <row r="4" spans="13:15" x14ac:dyDescent="0.15">
      <c r="M4" s="3" t="s">
        <v>19</v>
      </c>
      <c r="N4" s="6" t="s">
        <v>140</v>
      </c>
      <c r="O4" t="s">
        <v>151</v>
      </c>
    </row>
    <row r="5" spans="13:15" x14ac:dyDescent="0.15">
      <c r="N5" s="6" t="s">
        <v>141</v>
      </c>
      <c r="O5" t="s">
        <v>152</v>
      </c>
    </row>
    <row r="6" spans="13:15" x14ac:dyDescent="0.15">
      <c r="N6" s="6" t="s">
        <v>142</v>
      </c>
      <c r="O6" s="3"/>
    </row>
    <row r="7" spans="13:15" x14ac:dyDescent="0.15">
      <c r="N7" s="6" t="s">
        <v>143</v>
      </c>
    </row>
    <row r="8" spans="13:15" x14ac:dyDescent="0.15">
      <c r="N8" s="6" t="s">
        <v>144</v>
      </c>
    </row>
    <row r="9" spans="13:15" x14ac:dyDescent="0.15">
      <c r="N9" s="6"/>
    </row>
  </sheetData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测评情况汇总</vt:lpstr>
      <vt:lpstr>Sheet1</vt:lpstr>
      <vt:lpstr>测评情况汇总!Print_Area</vt:lpstr>
      <vt:lpstr>测评情况汇总!Print_Titles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李霖</dc:creator>
  <cp:lastModifiedBy>李霖</cp:lastModifiedBy>
  <cp:lastPrinted>2021-09-22T12:23:53Z</cp:lastPrinted>
  <dcterms:created xsi:type="dcterms:W3CDTF">2018-09-20T13:31:00Z</dcterms:created>
  <dcterms:modified xsi:type="dcterms:W3CDTF">2021-09-23T02:41:40Z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